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Museoalan kehittäminen\Museoalan kehittäminen\Museotilasto\Paikallismuseotilastot\Taulukot verkkoon\Verkkotaulukot\"/>
    </mc:Choice>
  </mc:AlternateContent>
  <bookViews>
    <workbookView xWindow="0" yWindow="0" windowWidth="19140" windowHeight="7080"/>
  </bookViews>
  <sheets>
    <sheet name="Paikallismuseot" sheetId="4" r:id="rId1"/>
    <sheet name="Talous" sheetId="5" r:id="rId2"/>
    <sheet name="Henkilöstö" sheetId="8" r:id="rId3"/>
    <sheet name="Kokoelmat" sheetId="9" r:id="rId4"/>
    <sheet name="Näyttelyt" sheetId="10" r:id="rId5"/>
    <sheet name="Museokäynnit" sheetId="6" r:id="rId6"/>
    <sheet name="Avoinnaolo" sheetId="7" r:id="rId7"/>
  </sheets>
  <calcPr calcId="162913"/>
</workbook>
</file>

<file path=xl/calcChain.xml><?xml version="1.0" encoding="utf-8"?>
<calcChain xmlns="http://schemas.openxmlformats.org/spreadsheetml/2006/main">
  <c r="F40" i="10" l="1"/>
  <c r="H42" i="10" l="1"/>
  <c r="G42" i="10"/>
  <c r="E42" i="10"/>
  <c r="D42" i="10"/>
  <c r="F41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E17" i="10"/>
  <c r="F16" i="10"/>
  <c r="F15" i="10"/>
  <c r="F42" i="10" l="1"/>
  <c r="H86" i="8" l="1"/>
  <c r="G86" i="8"/>
  <c r="E86" i="8"/>
  <c r="D86" i="8"/>
  <c r="F85" i="8"/>
  <c r="F84" i="8"/>
  <c r="F83" i="8"/>
  <c r="F82" i="8"/>
  <c r="F81" i="8"/>
  <c r="F80" i="8"/>
  <c r="F79" i="8"/>
  <c r="F78" i="8"/>
  <c r="H72" i="8"/>
  <c r="G72" i="8"/>
  <c r="E72" i="8"/>
  <c r="D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86" i="8" l="1"/>
  <c r="F72" i="8"/>
  <c r="E38" i="9" l="1"/>
  <c r="E48" i="9"/>
  <c r="F78" i="5" l="1"/>
  <c r="F68" i="5"/>
  <c r="F67" i="5" l="1"/>
  <c r="F64" i="5"/>
  <c r="F77" i="9" l="1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4" i="9"/>
  <c r="F103" i="9"/>
  <c r="F104" i="9"/>
  <c r="F106" i="9"/>
  <c r="F108" i="9"/>
  <c r="F110" i="9"/>
  <c r="F112" i="9"/>
  <c r="F113" i="9"/>
  <c r="F114" i="9"/>
  <c r="F116" i="9"/>
  <c r="H143" i="9"/>
  <c r="G143" i="9"/>
  <c r="E143" i="9"/>
  <c r="D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H119" i="9"/>
  <c r="G119" i="9"/>
  <c r="E119" i="9"/>
  <c r="D119" i="9"/>
  <c r="F100" i="9"/>
  <c r="H95" i="9"/>
  <c r="G95" i="9"/>
  <c r="E95" i="9"/>
  <c r="D95" i="9"/>
  <c r="F76" i="9"/>
  <c r="H71" i="9"/>
  <c r="G71" i="9"/>
  <c r="E71" i="9"/>
  <c r="D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E28" i="9"/>
  <c r="E18" i="9"/>
  <c r="H47" i="8"/>
  <c r="G47" i="8"/>
  <c r="E47" i="8"/>
  <c r="D47" i="8"/>
  <c r="F46" i="8"/>
  <c r="F45" i="8"/>
  <c r="F44" i="8"/>
  <c r="F43" i="8"/>
  <c r="F42" i="8"/>
  <c r="F41" i="8"/>
  <c r="F40" i="8"/>
  <c r="F39" i="8"/>
  <c r="H33" i="8"/>
  <c r="G33" i="8"/>
  <c r="E33" i="8"/>
  <c r="D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H48" i="7"/>
  <c r="G48" i="7"/>
  <c r="E48" i="7"/>
  <c r="D48" i="7"/>
  <c r="F47" i="7"/>
  <c r="F46" i="7"/>
  <c r="F45" i="7"/>
  <c r="F44" i="7"/>
  <c r="F43" i="7"/>
  <c r="F42" i="7"/>
  <c r="F41" i="7"/>
  <c r="F40" i="7"/>
  <c r="H33" i="7"/>
  <c r="G33" i="7"/>
  <c r="E33" i="7"/>
  <c r="D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H48" i="6"/>
  <c r="G48" i="6"/>
  <c r="E48" i="6"/>
  <c r="D48" i="6"/>
  <c r="F47" i="6"/>
  <c r="F46" i="6"/>
  <c r="F45" i="6"/>
  <c r="F44" i="6"/>
  <c r="F43" i="6"/>
  <c r="F42" i="6"/>
  <c r="F41" i="6"/>
  <c r="F40" i="6"/>
  <c r="H33" i="6"/>
  <c r="G33" i="6"/>
  <c r="E33" i="6"/>
  <c r="D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H109" i="5"/>
  <c r="G109" i="5"/>
  <c r="E109" i="5"/>
  <c r="D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H84" i="5"/>
  <c r="G84" i="5"/>
  <c r="E84" i="5"/>
  <c r="D84" i="5"/>
  <c r="F83" i="5"/>
  <c r="F82" i="5"/>
  <c r="F81" i="5"/>
  <c r="F80" i="5"/>
  <c r="F79" i="5"/>
  <c r="F77" i="5"/>
  <c r="F76" i="5"/>
  <c r="E70" i="5"/>
  <c r="F69" i="5"/>
  <c r="F66" i="5"/>
  <c r="F65" i="5"/>
  <c r="F63" i="5"/>
  <c r="F62" i="5"/>
  <c r="H56" i="5"/>
  <c r="G56" i="5"/>
  <c r="E56" i="5"/>
  <c r="D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H31" i="5"/>
  <c r="G31" i="5"/>
  <c r="E31" i="5"/>
  <c r="D31" i="5"/>
  <c r="F30" i="5"/>
  <c r="F29" i="5"/>
  <c r="F28" i="5"/>
  <c r="F27" i="5"/>
  <c r="F26" i="5"/>
  <c r="F25" i="5"/>
  <c r="F24" i="5"/>
  <c r="F23" i="5"/>
  <c r="E17" i="5"/>
  <c r="F16" i="5"/>
  <c r="F15" i="5"/>
  <c r="F14" i="5"/>
  <c r="D50" i="4"/>
  <c r="D35" i="4"/>
  <c r="F119" i="9" l="1"/>
  <c r="F33" i="7"/>
  <c r="F33" i="6"/>
  <c r="F56" i="5"/>
  <c r="F31" i="5"/>
  <c r="F109" i="5"/>
  <c r="F84" i="5"/>
  <c r="F143" i="9"/>
  <c r="F95" i="9"/>
  <c r="F71" i="9"/>
  <c r="F47" i="8"/>
  <c r="F33" i="8"/>
  <c r="F48" i="7"/>
  <c r="F48" i="6"/>
</calcChain>
</file>

<file path=xl/sharedStrings.xml><?xml version="1.0" encoding="utf-8"?>
<sst xmlns="http://schemas.openxmlformats.org/spreadsheetml/2006/main" count="597" uniqueCount="110">
  <si>
    <t>Kunta</t>
  </si>
  <si>
    <t>Maakunta</t>
  </si>
  <si>
    <t>Omistusmuoto</t>
  </si>
  <si>
    <t>Palkat ja palkkiot</t>
  </si>
  <si>
    <t>Kiinteistömenot</t>
  </si>
  <si>
    <t>Muut menot</t>
  </si>
  <si>
    <t>Kunnan avustus</t>
  </si>
  <si>
    <t>Valtionavustukset</t>
  </si>
  <si>
    <t>Työllistämistuet</t>
  </si>
  <si>
    <t>Muut avustukset</t>
  </si>
  <si>
    <t>Pääsymaksutulot</t>
  </si>
  <si>
    <t>Varainhankinnan tulot</t>
  </si>
  <si>
    <t>Muut tulot</t>
  </si>
  <si>
    <t>Omistajatahon omarahoitusosuus</t>
  </si>
  <si>
    <t>Palkatut työntekijät</t>
  </si>
  <si>
    <t>Vaihtuvat näyttelyt: oma tuotanto</t>
  </si>
  <si>
    <t>Vaihtuvat näyttelyt: muiden tuottamat näyttelyt</t>
  </si>
  <si>
    <t>Yhdistys</t>
  </si>
  <si>
    <t>Yksityishenkilö</t>
  </si>
  <si>
    <t>Seurakunta</t>
  </si>
  <si>
    <t>Säätiö</t>
  </si>
  <si>
    <t>Yritys</t>
  </si>
  <si>
    <t>Muu</t>
  </si>
  <si>
    <t>Valtio</t>
  </si>
  <si>
    <t>Lisenssi:</t>
  </si>
  <si>
    <t>Creative Commons Nimeä 4.0 Kansainvälinen (CC BY 4.0)</t>
  </si>
  <si>
    <t>Lisenssin url:</t>
  </si>
  <si>
    <t>https://creativecommons.org/licenses/by/4.0/deed.fi</t>
  </si>
  <si>
    <t xml:space="preserve">Lähde: </t>
  </si>
  <si>
    <t>Päivitetty:</t>
  </si>
  <si>
    <t>Paikallismuseoiden toiminta 2010</t>
  </si>
  <si>
    <t>Paikallismuseokysely 2010, Museovirasto</t>
  </si>
  <si>
    <t>*</t>
  </si>
  <si>
    <t>Itä-Uudenmaan kunnat liitettiin Uudenmaan maakuntaan vuoden 2011 alussa.</t>
  </si>
  <si>
    <t>VASTAAJAT MAAKUNNITTAIN</t>
  </si>
  <si>
    <t>Vastaajia</t>
  </si>
  <si>
    <t>Uusimaa</t>
  </si>
  <si>
    <t>Itä-Uusimaa*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</si>
  <si>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</si>
  <si>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</si>
  <si>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</si>
  <si>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</si>
  <si>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</si>
  <si>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</si>
  <si>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</si>
  <si>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</si>
  <si>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</si>
  <si>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</si>
  <si>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</si>
  <si>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</si>
  <si>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</si>
  <si>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</si>
  <si>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</si>
  <si>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</si>
  <si>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</si>
  <si>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Yhteensä</t>
  </si>
  <si>
    <t>VASTAAJAT OMISTUSMUODON MUKAAN</t>
  </si>
  <si>
    <t>lkm</t>
  </si>
  <si>
    <t>PAIKALLISMUSEOT 2010, kyselyyn vastanneet</t>
  </si>
  <si>
    <t>n =</t>
  </si>
  <si>
    <t>vastauksen antaneiden lukumäärä</t>
  </si>
  <si>
    <t>MENOJEN JAKAUTUMINEN</t>
  </si>
  <si>
    <t>Vaihteluväli</t>
  </si>
  <si>
    <t>n</t>
  </si>
  <si>
    <t>€</t>
  </si>
  <si>
    <t>keskiarvo</t>
  </si>
  <si>
    <t>Pienin</t>
  </si>
  <si>
    <t>Suurin</t>
  </si>
  <si>
    <t>YHTEENLASKETUT MENOT OMISTUSMUODON MUKAAN</t>
  </si>
  <si>
    <t>Kaikki menot yhteensä</t>
  </si>
  <si>
    <t>MUSEOIDEN MENOT MAAKUNNITTAIN</t>
  </si>
  <si>
    <t>Keskiarvo</t>
  </si>
  <si>
    <t>TULOJEN JAKAUTUMINEN</t>
  </si>
  <si>
    <t>YHTEENLASKETUT TULOT OMISTUSMUODON MUKAAN</t>
  </si>
  <si>
    <t>Kaikki tulot yhteensä</t>
  </si>
  <si>
    <t>MUSEOIDEN TULOT MAAKUNNITTAIN</t>
  </si>
  <si>
    <t>MUSEOKÄYNNIT MAAKUNNITTAIN</t>
  </si>
  <si>
    <t>Museokäynnit</t>
  </si>
  <si>
    <t>MUSEOKÄYNNIT OMISTUSMUODON MUKAAN</t>
  </si>
  <si>
    <t>AVOINNAOLO MAAKUNNITTAIN</t>
  </si>
  <si>
    <t>Avoinnaolopäivien lukumäärä</t>
  </si>
  <si>
    <t>AVOINNAOLO OMISTUSMUODON MUKAAN</t>
  </si>
  <si>
    <t>HENKILÖSTÖ MAAKUNNITTAIN</t>
  </si>
  <si>
    <t>HENKILÖSTÖ OMISTUSMUODON MUKAAN</t>
  </si>
  <si>
    <t>KOKOELMIEN LAAJUUS</t>
  </si>
  <si>
    <t>Aineistotyyppi</t>
  </si>
  <si>
    <t>Objektien lukumäärä</t>
  </si>
  <si>
    <t>Esinekokoelmat</t>
  </si>
  <si>
    <t>Taideteoskokoelmat</t>
  </si>
  <si>
    <t>Luonnontieteelliset kokoelmat</t>
  </si>
  <si>
    <t>Valokuvakokoelmat</t>
  </si>
  <si>
    <t>KOKOELMIEN LUETTELOINTI PAPERILLE</t>
  </si>
  <si>
    <t>Luetteloitujen objektien lukumäärä</t>
  </si>
  <si>
    <t>Esinekokoelmien laajuus, objektia</t>
  </si>
  <si>
    <t>Taideteoskokoelmien laajuus, objektia</t>
  </si>
  <si>
    <t>Luonnontieteellisten näytteiden lukumäärä</t>
  </si>
  <si>
    <t>Valokuvakokoelmien laajuus, objektia</t>
  </si>
  <si>
    <t>KOKOELMIEN LUETTELOINTI TIETOKONEELLE</t>
  </si>
  <si>
    <t>KOKOELMIEN KARTTUMINEN</t>
  </si>
  <si>
    <t>Kokoelmiin otettujen objektien lukumäärä</t>
  </si>
  <si>
    <t>Tietokoneella luetteloitujen objektien lukumäärä</t>
  </si>
  <si>
    <t>VAIHTUVAT NÄYTTELYT</t>
  </si>
  <si>
    <t>lukumäärä</t>
  </si>
  <si>
    <t>pienin</t>
  </si>
  <si>
    <t>suurin</t>
  </si>
  <si>
    <t>VAIHTUVAT NÄYTTELYT MAAKUNNITTAIN</t>
  </si>
  <si>
    <t>Itse tuotettujen näyttelyiden lkm</t>
  </si>
  <si>
    <t>TALKOOTYÖLÄISET MAAKUNNITTAIN</t>
  </si>
  <si>
    <t>Talkootyöläisten lukumäärä</t>
  </si>
  <si>
    <t>TALKOOTYÖLÄISET OMISTUSMUODON MUKAAN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</si>
</sst>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6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/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0" fillId="0" borderId="0" xfId="0" applyAlignment="1">
      <alignment vertical="center"/>
    </xf>
    <xf numFmtId="3" fontId="3" fillId="0" borderId="0" xfId="0" applyNumberFormat="1" applyFont="1" applyFill="1" applyAlignment="1" applyProtection="1">
      <alignment horizontal="center"/>
      <protection locked="0"/>
    </xf>
    <xf numFmtId="3" fontId="3" fillId="0" borderId="0" xfId="0" applyNumberFormat="1" applyFont="1" applyFill="1" applyProtection="1"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3" fontId="4" fillId="0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2" xfId="0" applyFont="1" applyFill="1" applyBorder="1" applyProtection="1">
      <protection locked="0"/>
    </xf>
    <xf numFmtId="3" fontId="3" fillId="0" borderId="2" xfId="0" applyNumberFormat="1" applyFont="1" applyFill="1" applyBorder="1" applyAlignment="1" applyProtection="1">
      <alignment horizontal="center"/>
      <protection locked="0"/>
    </xf>
    <xf numFmtId="3" fontId="3" fillId="0" borderId="2" xfId="0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Protection="1">
      <protection locked="0"/>
    </xf>
    <xf numFmtId="0" fontId="0" fillId="0" borderId="0" xfId="0" applyAlignment="1">
      <alignment horizontal="center" vertical="center"/>
    </xf>
    <xf numFmtId="0" fontId="4" fillId="0" borderId="0" xfId="0" applyFont="1" applyFill="1" applyAlignmen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Fill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3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</xf>
    <xf numFmtId="3" fontId="3" fillId="0" borderId="0" xfId="0" applyNumberFormat="1" applyFont="1" applyFill="1" applyProtection="1"/>
    <xf numFmtId="3" fontId="4" fillId="0" borderId="1" xfId="0" applyNumberFormat="1" applyFont="1" applyFill="1" applyBorder="1" applyProtection="1"/>
    <xf numFmtId="3" fontId="3" fillId="0" borderId="2" xfId="0" applyNumberFormat="1" applyFont="1" applyFill="1" applyBorder="1" applyProtection="1"/>
    <xf numFmtId="3" fontId="4" fillId="0" borderId="0" xfId="0" applyNumberFormat="1" applyFont="1" applyFill="1" applyAlignment="1" applyProtection="1">
      <alignment horizontal="center"/>
    </xf>
    <xf numFmtId="3" fontId="4" fillId="0" borderId="0" xfId="0" applyNumberFormat="1" applyFont="1" applyFill="1" applyProtection="1"/>
    <xf numFmtId="0" fontId="4" fillId="0" borderId="0" xfId="0" applyFont="1" applyFill="1" applyProtection="1"/>
    <xf numFmtId="1" fontId="4" fillId="0" borderId="0" xfId="0" applyNumberFormat="1" applyFont="1" applyFill="1" applyProtection="1"/>
    <xf numFmtId="1" fontId="3" fillId="0" borderId="0" xfId="0" applyNumberFormat="1" applyFont="1" applyFill="1" applyProtection="1"/>
    <xf numFmtId="0" fontId="4" fillId="0" borderId="1" xfId="0" applyFont="1" applyFill="1" applyBorder="1" applyProtection="1"/>
    <xf numFmtId="1" fontId="3" fillId="0" borderId="2" xfId="0" applyNumberFormat="1" applyFont="1" applyFill="1" applyBorder="1" applyProtection="1"/>
  </cellXfs>
  <cellStyles count="1">
    <cellStyle name="Normaali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/>
  </sheetViews>
  <sheetFormatPr defaultRowHeight="15" x14ac:dyDescent="0.25"/>
  <cols>
    <col min="1" max="1" width="10.140625" customWidth="1"/>
    <col min="2" max="2" width="7.28515625" customWidth="1"/>
    <col min="3" max="3" width="15.42578125" customWidth="1"/>
    <col min="4" max="4" width="7.85546875" customWidth="1"/>
  </cols>
  <sheetData>
    <row r="1" spans="1:6" ht="20.25" x14ac:dyDescent="0.3">
      <c r="A1" s="1" t="s">
        <v>30</v>
      </c>
      <c r="B1" s="2"/>
    </row>
    <row r="2" spans="1:6" x14ac:dyDescent="0.25">
      <c r="A2" s="3" t="s">
        <v>24</v>
      </c>
      <c r="B2" s="4" t="s">
        <v>25</v>
      </c>
    </row>
    <row r="3" spans="1:6" x14ac:dyDescent="0.25">
      <c r="A3" s="3" t="s">
        <v>26</v>
      </c>
      <c r="B3" s="4" t="s">
        <v>27</v>
      </c>
    </row>
    <row r="4" spans="1:6" x14ac:dyDescent="0.25">
      <c r="A4" s="3" t="s">
        <v>28</v>
      </c>
      <c r="B4" s="4" t="s">
        <v>31</v>
      </c>
    </row>
    <row r="5" spans="1:6" x14ac:dyDescent="0.25">
      <c r="A5" s="3" t="s">
        <v>29</v>
      </c>
      <c r="B5" s="5">
        <v>42795</v>
      </c>
    </row>
    <row r="6" spans="1:6" x14ac:dyDescent="0.25">
      <c r="A6" s="3"/>
      <c r="B6" s="5"/>
    </row>
    <row r="7" spans="1:6" x14ac:dyDescent="0.25">
      <c r="A7" s="3"/>
      <c r="B7" s="5"/>
      <c r="E7" s="6"/>
      <c r="F7" s="7"/>
    </row>
    <row r="8" spans="1:6" x14ac:dyDescent="0.25">
      <c r="A8" s="3"/>
      <c r="B8" s="5"/>
      <c r="D8" s="6" t="s">
        <v>32</v>
      </c>
      <c r="E8" s="7" t="s">
        <v>33</v>
      </c>
    </row>
    <row r="11" spans="1:6" x14ac:dyDescent="0.25">
      <c r="C11" s="8" t="s">
        <v>58</v>
      </c>
    </row>
    <row r="12" spans="1:6" x14ac:dyDescent="0.25">
      <c r="C12" s="3"/>
    </row>
    <row r="13" spans="1:6" x14ac:dyDescent="0.25">
      <c r="C13" s="7" t="s">
        <v>34</v>
      </c>
      <c r="F13" s="9"/>
    </row>
    <row r="14" spans="1:6" x14ac:dyDescent="0.25">
      <c r="C14" s="9"/>
      <c r="D14" s="9"/>
      <c r="E14" s="9"/>
      <c r="F14" s="7"/>
    </row>
    <row r="15" spans="1:6" x14ac:dyDescent="0.25">
      <c r="C15" s="7" t="s">
        <v>1</v>
      </c>
      <c r="D15" s="10" t="s">
        <v>35</v>
      </c>
      <c r="E15" s="7"/>
      <c r="F15" s="3"/>
    </row>
    <row r="16" spans="1:6" x14ac:dyDescent="0.25">
      <c r="C16" s="3" t="s">
        <v>36</v>
      </c>
      <c r="D16" s="11">
        <v>83</v>
      </c>
      <c r="E16" s="3"/>
      <c r="F16" s="3"/>
    </row>
    <row r="17" spans="3:6" x14ac:dyDescent="0.25">
      <c r="C17" s="3" t="s">
        <v>37</v>
      </c>
      <c r="D17" s="11">
        <v>55</v>
      </c>
      <c r="E17" s="3"/>
      <c r="F17" s="3"/>
    </row>
    <row r="18" spans="3:6" x14ac:dyDescent="0.25">
      <c r="C18" s="3" t="s">
        <v>38</v>
      </c>
      <c r="D18" s="11">
        <v>85</v>
      </c>
      <c r="E18" s="3"/>
      <c r="F18" s="3"/>
    </row>
    <row r="19" spans="3:6" x14ac:dyDescent="0.25">
      <c r="C19" s="3" t="s">
        <v>39</v>
      </c>
      <c r="D19" s="11">
        <v>42</v>
      </c>
      <c r="E19" s="3"/>
      <c r="F19" s="3"/>
    </row>
    <row r="20" spans="3:6" x14ac:dyDescent="0.25">
      <c r="C20" s="3" t="s">
        <v>40</v>
      </c>
      <c r="D20" s="11">
        <v>41</v>
      </c>
      <c r="E20" s="3"/>
      <c r="F20" s="3"/>
    </row>
    <row r="21" spans="3:6" x14ac:dyDescent="0.25">
      <c r="C21" s="3" t="s">
        <v>41</v>
      </c>
      <c r="D21" s="11">
        <v>94</v>
      </c>
      <c r="E21" s="3"/>
      <c r="F21" s="3"/>
    </row>
    <row r="22" spans="3:6" x14ac:dyDescent="0.25">
      <c r="C22" s="3" t="s">
        <v>42</v>
      </c>
      <c r="D22" s="11">
        <v>24</v>
      </c>
      <c r="E22" s="3"/>
      <c r="F22" s="3"/>
    </row>
    <row r="23" spans="3:6" x14ac:dyDescent="0.25">
      <c r="C23" s="3" t="s">
        <v>43</v>
      </c>
      <c r="D23" s="11">
        <v>42</v>
      </c>
      <c r="E23" s="3"/>
      <c r="F23" s="3"/>
    </row>
    <row r="24" spans="3:6" x14ac:dyDescent="0.25">
      <c r="C24" s="3" t="s">
        <v>44</v>
      </c>
      <c r="D24" s="11">
        <v>46</v>
      </c>
      <c r="E24" s="3"/>
      <c r="F24" s="3"/>
    </row>
    <row r="25" spans="3:6" x14ac:dyDescent="0.25">
      <c r="C25" s="3" t="s">
        <v>45</v>
      </c>
      <c r="D25" s="11">
        <v>40</v>
      </c>
      <c r="E25" s="3"/>
      <c r="F25" s="3"/>
    </row>
    <row r="26" spans="3:6" x14ac:dyDescent="0.25">
      <c r="C26" s="3" t="s">
        <v>46</v>
      </c>
      <c r="D26" s="11">
        <v>53</v>
      </c>
      <c r="E26" s="3"/>
      <c r="F26" s="3"/>
    </row>
    <row r="27" spans="3:6" x14ac:dyDescent="0.25">
      <c r="C27" s="3" t="s">
        <v>47</v>
      </c>
      <c r="D27" s="11">
        <v>26</v>
      </c>
      <c r="E27" s="3"/>
      <c r="F27" s="3"/>
    </row>
    <row r="28" spans="3:6" x14ac:dyDescent="0.25">
      <c r="C28" s="3" t="s">
        <v>48</v>
      </c>
      <c r="D28" s="11">
        <v>136</v>
      </c>
      <c r="E28" s="3"/>
      <c r="F28" s="3"/>
    </row>
    <row r="29" spans="3:6" x14ac:dyDescent="0.25">
      <c r="C29" s="3" t="s">
        <v>49</v>
      </c>
      <c r="D29" s="11">
        <v>90</v>
      </c>
      <c r="E29" s="3"/>
      <c r="F29" s="3"/>
    </row>
    <row r="30" spans="3:6" x14ac:dyDescent="0.25">
      <c r="C30" s="3" t="s">
        <v>50</v>
      </c>
      <c r="D30" s="11">
        <v>91</v>
      </c>
      <c r="E30" s="3"/>
      <c r="F30" s="3"/>
    </row>
    <row r="31" spans="3:6" x14ac:dyDescent="0.25">
      <c r="C31" s="3" t="s">
        <v>51</v>
      </c>
      <c r="D31" s="11">
        <v>23</v>
      </c>
      <c r="E31" s="3"/>
      <c r="F31" s="3"/>
    </row>
    <row r="32" spans="3:6" x14ac:dyDescent="0.25">
      <c r="C32" s="3" t="s">
        <v>52</v>
      </c>
      <c r="D32" s="11">
        <v>79</v>
      </c>
      <c r="E32" s="3"/>
      <c r="F32" s="3"/>
    </row>
    <row r="33" spans="3:6" x14ac:dyDescent="0.25">
      <c r="C33" s="3" t="s">
        <v>53</v>
      </c>
      <c r="D33" s="11">
        <v>37</v>
      </c>
      <c r="E33" s="3"/>
      <c r="F33" s="3"/>
    </row>
    <row r="34" spans="3:6" x14ac:dyDescent="0.25">
      <c r="C34" s="3" t="s">
        <v>54</v>
      </c>
      <c r="D34" s="11">
        <v>59</v>
      </c>
      <c r="E34" s="3"/>
      <c r="F34" s="7"/>
    </row>
    <row r="35" spans="3:6" x14ac:dyDescent="0.25">
      <c r="C35" s="6" t="s">
        <v>55</v>
      </c>
      <c r="D35" s="38">
        <f>SUM(D16:D34)</f>
        <v>1146</v>
      </c>
      <c r="E35" s="7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9" spans="3:6" x14ac:dyDescent="0.25">
      <c r="C39" s="7" t="s">
        <v>56</v>
      </c>
    </row>
    <row r="40" spans="3:6" x14ac:dyDescent="0.25">
      <c r="C40" s="3"/>
    </row>
    <row r="41" spans="3:6" x14ac:dyDescent="0.25">
      <c r="C41" s="7" t="s">
        <v>2</v>
      </c>
      <c r="D41" s="10" t="s">
        <v>57</v>
      </c>
    </row>
    <row r="42" spans="3:6" x14ac:dyDescent="0.25">
      <c r="C42" s="3" t="s">
        <v>23</v>
      </c>
      <c r="D42" s="11">
        <v>20</v>
      </c>
    </row>
    <row r="43" spans="3:6" x14ac:dyDescent="0.25">
      <c r="C43" s="3" t="s">
        <v>0</v>
      </c>
      <c r="D43" s="11">
        <v>224</v>
      </c>
    </row>
    <row r="44" spans="3:6" x14ac:dyDescent="0.25">
      <c r="C44" s="3" t="s">
        <v>19</v>
      </c>
      <c r="D44" s="11">
        <v>34</v>
      </c>
    </row>
    <row r="45" spans="3:6" x14ac:dyDescent="0.25">
      <c r="C45" s="3" t="s">
        <v>17</v>
      </c>
      <c r="D45" s="11">
        <v>441</v>
      </c>
    </row>
    <row r="46" spans="3:6" x14ac:dyDescent="0.25">
      <c r="C46" s="3" t="s">
        <v>20</v>
      </c>
      <c r="D46" s="11">
        <v>60</v>
      </c>
    </row>
    <row r="47" spans="3:6" x14ac:dyDescent="0.25">
      <c r="C47" s="3" t="s">
        <v>21</v>
      </c>
      <c r="D47" s="11">
        <v>60</v>
      </c>
    </row>
    <row r="48" spans="3:6" x14ac:dyDescent="0.25">
      <c r="C48" s="3" t="s">
        <v>18</v>
      </c>
      <c r="D48" s="11">
        <v>260</v>
      </c>
    </row>
    <row r="49" spans="3:4" x14ac:dyDescent="0.25">
      <c r="C49" s="3" t="s">
        <v>22</v>
      </c>
      <c r="D49" s="11">
        <v>47</v>
      </c>
    </row>
    <row r="50" spans="3:4" x14ac:dyDescent="0.25">
      <c r="C50" s="6" t="s">
        <v>55</v>
      </c>
      <c r="D50" s="38">
        <f>SUM(D42:D49)</f>
        <v>1146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workbookViewId="0"/>
  </sheetViews>
  <sheetFormatPr defaultRowHeight="15" x14ac:dyDescent="0.25"/>
  <cols>
    <col min="1" max="1" width="11.28515625" customWidth="1"/>
    <col min="2" max="2" width="7.42578125" customWidth="1"/>
    <col min="3" max="3" width="16" customWidth="1"/>
    <col min="4" max="4" width="4.7109375" customWidth="1"/>
    <col min="5" max="5" width="13.140625" customWidth="1"/>
  </cols>
  <sheetData>
    <row r="1" spans="1:8" ht="20.25" x14ac:dyDescent="0.3">
      <c r="A1" s="1" t="s">
        <v>30</v>
      </c>
      <c r="B1" s="2"/>
    </row>
    <row r="2" spans="1:8" x14ac:dyDescent="0.25">
      <c r="A2" s="3" t="s">
        <v>24</v>
      </c>
      <c r="B2" s="4" t="s">
        <v>25</v>
      </c>
    </row>
    <row r="3" spans="1:8" x14ac:dyDescent="0.25">
      <c r="A3" s="3" t="s">
        <v>26</v>
      </c>
      <c r="B3" s="4" t="s">
        <v>27</v>
      </c>
    </row>
    <row r="4" spans="1:8" x14ac:dyDescent="0.25">
      <c r="A4" s="3" t="s">
        <v>28</v>
      </c>
      <c r="B4" s="4" t="s">
        <v>31</v>
      </c>
    </row>
    <row r="5" spans="1:8" x14ac:dyDescent="0.25">
      <c r="A5" s="3" t="s">
        <v>29</v>
      </c>
      <c r="B5" s="5">
        <v>42795</v>
      </c>
    </row>
    <row r="7" spans="1:8" x14ac:dyDescent="0.25">
      <c r="D7" s="6" t="s">
        <v>59</v>
      </c>
      <c r="E7" s="7" t="s">
        <v>60</v>
      </c>
    </row>
    <row r="8" spans="1:8" x14ac:dyDescent="0.25">
      <c r="D8" s="6" t="s">
        <v>32</v>
      </c>
      <c r="E8" s="7" t="s">
        <v>33</v>
      </c>
    </row>
    <row r="11" spans="1:8" x14ac:dyDescent="0.25">
      <c r="C11" s="7" t="s">
        <v>61</v>
      </c>
    </row>
    <row r="12" spans="1:8" s="12" customFormat="1" x14ac:dyDescent="0.25">
      <c r="C12"/>
      <c r="D12"/>
      <c r="E12"/>
      <c r="F12"/>
      <c r="G12" s="7" t="s">
        <v>62</v>
      </c>
      <c r="H12" s="7"/>
    </row>
    <row r="13" spans="1:8" s="12" customFormat="1" x14ac:dyDescent="0.2">
      <c r="C13" s="7"/>
      <c r="D13" s="10" t="s">
        <v>63</v>
      </c>
      <c r="E13" s="10" t="s">
        <v>64</v>
      </c>
      <c r="F13" s="7" t="s">
        <v>65</v>
      </c>
      <c r="G13" s="7" t="s">
        <v>66</v>
      </c>
      <c r="H13" s="7" t="s">
        <v>67</v>
      </c>
    </row>
    <row r="14" spans="1:8" x14ac:dyDescent="0.25">
      <c r="C14" s="3" t="s">
        <v>3</v>
      </c>
      <c r="D14" s="13">
        <v>258</v>
      </c>
      <c r="E14" s="14">
        <v>2824592</v>
      </c>
      <c r="F14" s="39">
        <f>E14/D14</f>
        <v>10948.031007751939</v>
      </c>
      <c r="G14" s="14">
        <v>30</v>
      </c>
      <c r="H14" s="14">
        <v>135000</v>
      </c>
    </row>
    <row r="15" spans="1:8" x14ac:dyDescent="0.25">
      <c r="C15" s="3" t="s">
        <v>4</v>
      </c>
      <c r="D15" s="13">
        <v>359</v>
      </c>
      <c r="E15" s="14">
        <v>2392950</v>
      </c>
      <c r="F15" s="39">
        <f t="shared" ref="F15:F16" si="0">E15/D15</f>
        <v>6665.5988857938719</v>
      </c>
      <c r="G15" s="14">
        <v>10</v>
      </c>
      <c r="H15" s="14">
        <v>145000</v>
      </c>
    </row>
    <row r="16" spans="1:8" x14ac:dyDescent="0.25">
      <c r="C16" s="3" t="s">
        <v>5</v>
      </c>
      <c r="D16" s="13">
        <v>353</v>
      </c>
      <c r="E16" s="14">
        <v>2382725</v>
      </c>
      <c r="F16" s="39">
        <f t="shared" si="0"/>
        <v>6749.9291784702546</v>
      </c>
      <c r="G16" s="14">
        <v>12</v>
      </c>
      <c r="H16" s="14">
        <v>257000</v>
      </c>
    </row>
    <row r="17" spans="3:8" x14ac:dyDescent="0.25">
      <c r="C17" s="15" t="s">
        <v>55</v>
      </c>
      <c r="D17" s="16"/>
      <c r="E17" s="40">
        <f>SUM(E14:E16)</f>
        <v>7600267</v>
      </c>
      <c r="F17" s="17"/>
      <c r="G17" s="17"/>
      <c r="H17" s="17"/>
    </row>
    <row r="20" spans="3:8" x14ac:dyDescent="0.25">
      <c r="C20" s="7" t="s">
        <v>68</v>
      </c>
    </row>
    <row r="21" spans="3:8" x14ac:dyDescent="0.25">
      <c r="C21" s="12"/>
      <c r="D21" s="12"/>
      <c r="E21" s="12"/>
      <c r="F21" s="12"/>
      <c r="G21" s="18" t="s">
        <v>62</v>
      </c>
      <c r="H21" s="18"/>
    </row>
    <row r="22" spans="3:8" ht="22.5" x14ac:dyDescent="0.25">
      <c r="C22" s="18" t="s">
        <v>2</v>
      </c>
      <c r="D22" s="19" t="s">
        <v>63</v>
      </c>
      <c r="E22" s="20" t="s">
        <v>69</v>
      </c>
      <c r="F22" s="18" t="s">
        <v>65</v>
      </c>
      <c r="G22" s="18" t="s">
        <v>66</v>
      </c>
      <c r="H22" s="18" t="s">
        <v>67</v>
      </c>
    </row>
    <row r="23" spans="3:8" x14ac:dyDescent="0.25">
      <c r="C23" s="3" t="s">
        <v>23</v>
      </c>
      <c r="D23" s="13">
        <v>6</v>
      </c>
      <c r="E23" s="14">
        <v>1277195</v>
      </c>
      <c r="F23" s="39">
        <f>E23/D23</f>
        <v>212865.83333333334</v>
      </c>
      <c r="G23" s="14">
        <v>16300</v>
      </c>
      <c r="H23" s="14">
        <v>500000</v>
      </c>
    </row>
    <row r="24" spans="3:8" x14ac:dyDescent="0.25">
      <c r="C24" s="3" t="s">
        <v>0</v>
      </c>
      <c r="D24" s="13">
        <v>113</v>
      </c>
      <c r="E24" s="14">
        <v>2039236</v>
      </c>
      <c r="F24" s="39">
        <f t="shared" ref="F24:F30" si="1">E24/D24</f>
        <v>18046.336283185839</v>
      </c>
      <c r="G24" s="14">
        <v>53</v>
      </c>
      <c r="H24" s="14">
        <v>151000</v>
      </c>
    </row>
    <row r="25" spans="3:8" x14ac:dyDescent="0.25">
      <c r="C25" s="3" t="s">
        <v>19</v>
      </c>
      <c r="D25" s="13">
        <v>5</v>
      </c>
      <c r="E25" s="14">
        <v>110587</v>
      </c>
      <c r="F25" s="39">
        <f t="shared" si="1"/>
        <v>22117.4</v>
      </c>
      <c r="G25" s="14">
        <v>80</v>
      </c>
      <c r="H25" s="14">
        <v>95150</v>
      </c>
    </row>
    <row r="26" spans="3:8" x14ac:dyDescent="0.25">
      <c r="C26" s="3" t="s">
        <v>17</v>
      </c>
      <c r="D26" s="13">
        <v>226</v>
      </c>
      <c r="E26" s="14">
        <v>2930301</v>
      </c>
      <c r="F26" s="39">
        <f t="shared" si="1"/>
        <v>12965.933628318584</v>
      </c>
      <c r="G26" s="14">
        <v>30</v>
      </c>
      <c r="H26" s="14">
        <v>250811</v>
      </c>
    </row>
    <row r="27" spans="3:8" x14ac:dyDescent="0.25">
      <c r="C27" s="3" t="s">
        <v>20</v>
      </c>
      <c r="D27" s="13">
        <v>34</v>
      </c>
      <c r="E27" s="14">
        <v>966535</v>
      </c>
      <c r="F27" s="39">
        <f t="shared" si="1"/>
        <v>28427.5</v>
      </c>
      <c r="G27" s="14">
        <v>1965</v>
      </c>
      <c r="H27" s="14">
        <v>230017</v>
      </c>
    </row>
    <row r="28" spans="3:8" x14ac:dyDescent="0.25">
      <c r="C28" s="3" t="s">
        <v>21</v>
      </c>
      <c r="D28" s="13">
        <v>16</v>
      </c>
      <c r="E28" s="14">
        <v>838450</v>
      </c>
      <c r="F28" s="39">
        <f t="shared" si="1"/>
        <v>52403.125</v>
      </c>
      <c r="G28" s="14">
        <v>500</v>
      </c>
      <c r="H28" s="14">
        <v>370000</v>
      </c>
    </row>
    <row r="29" spans="3:8" x14ac:dyDescent="0.25">
      <c r="C29" s="3" t="s">
        <v>18</v>
      </c>
      <c r="D29" s="13">
        <v>48</v>
      </c>
      <c r="E29" s="14">
        <v>148377</v>
      </c>
      <c r="F29" s="39">
        <f t="shared" si="1"/>
        <v>3091.1875</v>
      </c>
      <c r="G29" s="14">
        <v>10</v>
      </c>
      <c r="H29" s="14">
        <v>44000</v>
      </c>
    </row>
    <row r="30" spans="3:8" x14ac:dyDescent="0.25">
      <c r="C30" s="21" t="s">
        <v>22</v>
      </c>
      <c r="D30" s="22">
        <v>4</v>
      </c>
      <c r="E30" s="23">
        <v>185950</v>
      </c>
      <c r="F30" s="41">
        <f t="shared" si="1"/>
        <v>46487.5</v>
      </c>
      <c r="G30" s="23">
        <v>50</v>
      </c>
      <c r="H30" s="23">
        <v>185000</v>
      </c>
    </row>
    <row r="31" spans="3:8" x14ac:dyDescent="0.25">
      <c r="C31" s="6" t="s">
        <v>55</v>
      </c>
      <c r="D31" s="42">
        <f>SUM(D23:D30)</f>
        <v>452</v>
      </c>
      <c r="E31" s="43">
        <f>SUM(E23:E30)</f>
        <v>8496631</v>
      </c>
      <c r="F31" s="43">
        <f>E31/D31</f>
        <v>18797.856194690266</v>
      </c>
      <c r="G31" s="43">
        <f>MIN(G23:G30)</f>
        <v>10</v>
      </c>
      <c r="H31" s="43">
        <f>MAX(H23:H30)</f>
        <v>500000</v>
      </c>
    </row>
    <row r="34" spans="3:8" x14ac:dyDescent="0.25">
      <c r="C34" s="7" t="s">
        <v>70</v>
      </c>
    </row>
    <row r="35" spans="3:8" x14ac:dyDescent="0.25">
      <c r="C35" s="9"/>
      <c r="D35" s="9"/>
      <c r="E35" s="9"/>
      <c r="F35" s="9"/>
      <c r="G35" s="7" t="s">
        <v>62</v>
      </c>
      <c r="H35" s="9"/>
    </row>
    <row r="36" spans="3:8" s="12" customFormat="1" ht="22.5" x14ac:dyDescent="0.25">
      <c r="C36" s="18" t="s">
        <v>1</v>
      </c>
      <c r="D36" s="19" t="s">
        <v>63</v>
      </c>
      <c r="E36" s="20" t="s">
        <v>69</v>
      </c>
      <c r="F36" s="18" t="s">
        <v>71</v>
      </c>
      <c r="G36" s="18" t="s">
        <v>66</v>
      </c>
      <c r="H36" s="18" t="s">
        <v>67</v>
      </c>
    </row>
    <row r="37" spans="3:8" x14ac:dyDescent="0.25">
      <c r="C37" s="3" t="s">
        <v>36</v>
      </c>
      <c r="D37" s="13">
        <v>34</v>
      </c>
      <c r="E37" s="14">
        <v>1724963</v>
      </c>
      <c r="F37" s="39">
        <f>E37/D37</f>
        <v>50734.205882352944</v>
      </c>
      <c r="G37" s="14">
        <v>634</v>
      </c>
      <c r="H37" s="14">
        <v>500000</v>
      </c>
    </row>
    <row r="38" spans="3:8" x14ac:dyDescent="0.25">
      <c r="C38" s="3" t="s">
        <v>37</v>
      </c>
      <c r="D38" s="13">
        <v>18</v>
      </c>
      <c r="E38" s="14">
        <v>374647</v>
      </c>
      <c r="F38" s="39">
        <f t="shared" ref="F38:F56" si="2">E38/D38</f>
        <v>20813.722222222223</v>
      </c>
      <c r="G38" s="14">
        <v>150</v>
      </c>
      <c r="H38" s="14">
        <v>173368</v>
      </c>
    </row>
    <row r="39" spans="3:8" x14ac:dyDescent="0.25">
      <c r="C39" s="3" t="s">
        <v>38</v>
      </c>
      <c r="D39" s="13">
        <v>51</v>
      </c>
      <c r="E39" s="14">
        <v>986711</v>
      </c>
      <c r="F39" s="39">
        <f t="shared" si="2"/>
        <v>19347.274509803923</v>
      </c>
      <c r="G39" s="14">
        <v>30</v>
      </c>
      <c r="H39" s="14">
        <v>230017</v>
      </c>
    </row>
    <row r="40" spans="3:8" x14ac:dyDescent="0.25">
      <c r="C40" s="3" t="s">
        <v>39</v>
      </c>
      <c r="D40" s="13">
        <v>22</v>
      </c>
      <c r="E40" s="14">
        <v>216653</v>
      </c>
      <c r="F40" s="39">
        <f t="shared" si="2"/>
        <v>9847.863636363636</v>
      </c>
      <c r="G40" s="14">
        <v>80</v>
      </c>
      <c r="H40" s="14">
        <v>91187</v>
      </c>
    </row>
    <row r="41" spans="3:8" x14ac:dyDescent="0.25">
      <c r="C41" s="3" t="s">
        <v>40</v>
      </c>
      <c r="D41" s="13">
        <v>17</v>
      </c>
      <c r="E41" s="14">
        <v>266686</v>
      </c>
      <c r="F41" s="39">
        <f t="shared" si="2"/>
        <v>15687.411764705883</v>
      </c>
      <c r="G41" s="14">
        <v>208</v>
      </c>
      <c r="H41" s="14">
        <v>104372</v>
      </c>
    </row>
    <row r="42" spans="3:8" x14ac:dyDescent="0.25">
      <c r="C42" s="3" t="s">
        <v>41</v>
      </c>
      <c r="D42" s="13">
        <v>35</v>
      </c>
      <c r="E42" s="14">
        <v>460467</v>
      </c>
      <c r="F42" s="39">
        <f t="shared" si="2"/>
        <v>13156.2</v>
      </c>
      <c r="G42" s="14">
        <v>500</v>
      </c>
      <c r="H42" s="14">
        <v>111102</v>
      </c>
    </row>
    <row r="43" spans="3:8" x14ac:dyDescent="0.25">
      <c r="C43" s="3" t="s">
        <v>42</v>
      </c>
      <c r="D43" s="13">
        <v>10</v>
      </c>
      <c r="E43" s="14">
        <v>211211</v>
      </c>
      <c r="F43" s="39">
        <f t="shared" si="2"/>
        <v>21121.1</v>
      </c>
      <c r="G43" s="14">
        <v>850</v>
      </c>
      <c r="H43" s="14">
        <v>122000</v>
      </c>
    </row>
    <row r="44" spans="3:8" x14ac:dyDescent="0.25">
      <c r="C44" s="3" t="s">
        <v>43</v>
      </c>
      <c r="D44" s="13">
        <v>14</v>
      </c>
      <c r="E44" s="14">
        <v>164778</v>
      </c>
      <c r="F44" s="39">
        <f t="shared" si="2"/>
        <v>11769.857142857143</v>
      </c>
      <c r="G44" s="14">
        <v>50</v>
      </c>
      <c r="H44" s="14">
        <v>76969</v>
      </c>
    </row>
    <row r="45" spans="3:8" x14ac:dyDescent="0.25">
      <c r="C45" s="3" t="s">
        <v>44</v>
      </c>
      <c r="D45" s="13">
        <v>17</v>
      </c>
      <c r="E45" s="14">
        <v>271005</v>
      </c>
      <c r="F45" s="39">
        <f t="shared" si="2"/>
        <v>15941.470588235294</v>
      </c>
      <c r="G45" s="14">
        <v>53</v>
      </c>
      <c r="H45" s="14">
        <v>200000</v>
      </c>
    </row>
    <row r="46" spans="3:8" x14ac:dyDescent="0.25">
      <c r="C46" s="3" t="s">
        <v>45</v>
      </c>
      <c r="D46" s="13">
        <v>23</v>
      </c>
      <c r="E46" s="14">
        <v>183020</v>
      </c>
      <c r="F46" s="39">
        <f t="shared" si="2"/>
        <v>7957.391304347826</v>
      </c>
      <c r="G46" s="14">
        <v>50</v>
      </c>
      <c r="H46" s="14">
        <v>31150</v>
      </c>
    </row>
    <row r="47" spans="3:8" x14ac:dyDescent="0.25">
      <c r="C47" s="3" t="s">
        <v>46</v>
      </c>
      <c r="D47" s="13">
        <v>24</v>
      </c>
      <c r="E47" s="14">
        <v>297082</v>
      </c>
      <c r="F47" s="39">
        <f t="shared" si="2"/>
        <v>12378.416666666666</v>
      </c>
      <c r="G47" s="14">
        <v>96</v>
      </c>
      <c r="H47" s="14">
        <v>71178</v>
      </c>
    </row>
    <row r="48" spans="3:8" x14ac:dyDescent="0.25">
      <c r="C48" s="3" t="s">
        <v>47</v>
      </c>
      <c r="D48" s="13">
        <v>14</v>
      </c>
      <c r="E48" s="14">
        <v>120772</v>
      </c>
      <c r="F48" s="39">
        <f t="shared" si="2"/>
        <v>8626.5714285714294</v>
      </c>
      <c r="G48" s="14">
        <v>150</v>
      </c>
      <c r="H48" s="14">
        <v>24985</v>
      </c>
    </row>
    <row r="49" spans="3:8" x14ac:dyDescent="0.25">
      <c r="C49" s="3" t="s">
        <v>48</v>
      </c>
      <c r="D49" s="13">
        <v>31</v>
      </c>
      <c r="E49" s="14">
        <v>657460</v>
      </c>
      <c r="F49" s="39">
        <f t="shared" si="2"/>
        <v>21208.387096774193</v>
      </c>
      <c r="G49" s="14">
        <v>156</v>
      </c>
      <c r="H49" s="14">
        <v>370000</v>
      </c>
    </row>
    <row r="50" spans="3:8" x14ac:dyDescent="0.25">
      <c r="C50" s="3" t="s">
        <v>49</v>
      </c>
      <c r="D50" s="13">
        <v>27</v>
      </c>
      <c r="E50" s="14">
        <v>556770</v>
      </c>
      <c r="F50" s="39">
        <f t="shared" si="2"/>
        <v>20621.111111111109</v>
      </c>
      <c r="G50" s="14">
        <v>170</v>
      </c>
      <c r="H50" s="14">
        <v>250811</v>
      </c>
    </row>
    <row r="51" spans="3:8" x14ac:dyDescent="0.25">
      <c r="C51" s="3" t="s">
        <v>50</v>
      </c>
      <c r="D51" s="13">
        <v>43</v>
      </c>
      <c r="E51" s="14">
        <v>686931</v>
      </c>
      <c r="F51" s="39">
        <f t="shared" si="2"/>
        <v>15975.139534883721</v>
      </c>
      <c r="G51" s="14">
        <v>50</v>
      </c>
      <c r="H51" s="14">
        <v>109055</v>
      </c>
    </row>
    <row r="52" spans="3:8" x14ac:dyDescent="0.25">
      <c r="C52" s="3" t="s">
        <v>51</v>
      </c>
      <c r="D52" s="13">
        <v>8</v>
      </c>
      <c r="E52" s="14">
        <v>63987</v>
      </c>
      <c r="F52" s="39">
        <f t="shared" si="2"/>
        <v>7998.375</v>
      </c>
      <c r="G52" s="14">
        <v>130</v>
      </c>
      <c r="H52" s="14">
        <v>20706</v>
      </c>
    </row>
    <row r="53" spans="3:8" x14ac:dyDescent="0.25">
      <c r="C53" s="3" t="s">
        <v>52</v>
      </c>
      <c r="D53" s="13">
        <v>28</v>
      </c>
      <c r="E53" s="14">
        <v>430993</v>
      </c>
      <c r="F53" s="39">
        <f t="shared" si="2"/>
        <v>15392.607142857143</v>
      </c>
      <c r="G53" s="14">
        <v>80</v>
      </c>
      <c r="H53" s="14">
        <v>79819</v>
      </c>
    </row>
    <row r="54" spans="3:8" x14ac:dyDescent="0.25">
      <c r="C54" s="3" t="s">
        <v>53</v>
      </c>
      <c r="D54" s="13">
        <v>13</v>
      </c>
      <c r="E54" s="14">
        <v>286429</v>
      </c>
      <c r="F54" s="39">
        <f t="shared" si="2"/>
        <v>22033</v>
      </c>
      <c r="G54" s="14">
        <v>255</v>
      </c>
      <c r="H54" s="14">
        <v>151000</v>
      </c>
    </row>
    <row r="55" spans="3:8" x14ac:dyDescent="0.25">
      <c r="C55" s="21" t="s">
        <v>54</v>
      </c>
      <c r="D55" s="22">
        <v>23</v>
      </c>
      <c r="E55" s="23">
        <v>536066</v>
      </c>
      <c r="F55" s="41">
        <f t="shared" si="2"/>
        <v>23307.217391304348</v>
      </c>
      <c r="G55" s="23">
        <v>10</v>
      </c>
      <c r="H55" s="23">
        <v>185000</v>
      </c>
    </row>
    <row r="56" spans="3:8" x14ac:dyDescent="0.25">
      <c r="C56" s="6" t="s">
        <v>55</v>
      </c>
      <c r="D56" s="42">
        <f>SUM(D37:D55)</f>
        <v>452</v>
      </c>
      <c r="E56" s="43">
        <f>SUM(E37:E55)</f>
        <v>8496631</v>
      </c>
      <c r="F56" s="43">
        <f t="shared" si="2"/>
        <v>18797.856194690266</v>
      </c>
      <c r="G56" s="43">
        <f>MIN(G37:G55)</f>
        <v>10</v>
      </c>
      <c r="H56" s="43">
        <f>MAX(H37:H55)</f>
        <v>500000</v>
      </c>
    </row>
    <row r="59" spans="3:8" x14ac:dyDescent="0.25">
      <c r="C59" s="7" t="s">
        <v>72</v>
      </c>
    </row>
    <row r="60" spans="3:8" s="12" customFormat="1" x14ac:dyDescent="0.25">
      <c r="C60"/>
      <c r="D60"/>
      <c r="E60"/>
      <c r="F60"/>
      <c r="G60" s="7" t="s">
        <v>62</v>
      </c>
      <c r="H60" s="7"/>
    </row>
    <row r="61" spans="3:8" s="12" customFormat="1" x14ac:dyDescent="0.2">
      <c r="C61" s="7"/>
      <c r="D61" s="10" t="s">
        <v>63</v>
      </c>
      <c r="E61" s="10" t="s">
        <v>64</v>
      </c>
      <c r="F61" s="7" t="s">
        <v>65</v>
      </c>
      <c r="G61" s="7" t="s">
        <v>66</v>
      </c>
      <c r="H61" s="7" t="s">
        <v>67</v>
      </c>
    </row>
    <row r="62" spans="3:8" x14ac:dyDescent="0.25">
      <c r="C62" s="3" t="s">
        <v>6</v>
      </c>
      <c r="D62" s="13">
        <v>165</v>
      </c>
      <c r="E62" s="14">
        <v>622932</v>
      </c>
      <c r="F62" s="39">
        <f>E62/D62</f>
        <v>3775.3454545454547</v>
      </c>
      <c r="G62" s="14">
        <v>100</v>
      </c>
      <c r="H62" s="14">
        <v>129600</v>
      </c>
    </row>
    <row r="63" spans="3:8" x14ac:dyDescent="0.25">
      <c r="C63" s="3" t="s">
        <v>7</v>
      </c>
      <c r="D63" s="13">
        <v>105</v>
      </c>
      <c r="E63" s="14">
        <v>442811</v>
      </c>
      <c r="F63" s="39">
        <f t="shared" ref="F63:F69" si="3">E63/D63</f>
        <v>4217.2476190476191</v>
      </c>
      <c r="G63" s="14">
        <v>1000</v>
      </c>
      <c r="H63" s="14">
        <v>25000</v>
      </c>
    </row>
    <row r="64" spans="3:8" x14ac:dyDescent="0.25">
      <c r="C64" s="3" t="s">
        <v>8</v>
      </c>
      <c r="D64" s="13">
        <v>51</v>
      </c>
      <c r="E64" s="14">
        <v>355004</v>
      </c>
      <c r="F64" s="39">
        <f t="shared" si="3"/>
        <v>6960.8627450980393</v>
      </c>
      <c r="G64" s="14">
        <v>150</v>
      </c>
      <c r="H64" s="14">
        <v>56095</v>
      </c>
    </row>
    <row r="65" spans="3:8" x14ac:dyDescent="0.25">
      <c r="C65" s="3" t="s">
        <v>9</v>
      </c>
      <c r="D65" s="13">
        <v>117</v>
      </c>
      <c r="E65" s="14">
        <v>699880</v>
      </c>
      <c r="F65" s="39">
        <f t="shared" si="3"/>
        <v>5981.8803418803418</v>
      </c>
      <c r="G65" s="14">
        <v>40</v>
      </c>
      <c r="H65" s="14">
        <v>49000</v>
      </c>
    </row>
    <row r="66" spans="3:8" x14ac:dyDescent="0.25">
      <c r="C66" s="3" t="s">
        <v>10</v>
      </c>
      <c r="D66" s="13">
        <v>255</v>
      </c>
      <c r="E66" s="14">
        <v>693613</v>
      </c>
      <c r="F66" s="39">
        <f t="shared" si="3"/>
        <v>2720.0509803921568</v>
      </c>
      <c r="G66" s="14">
        <v>9</v>
      </c>
      <c r="H66" s="14">
        <v>78508</v>
      </c>
    </row>
    <row r="67" spans="3:8" x14ac:dyDescent="0.25">
      <c r="C67" s="3" t="s">
        <v>11</v>
      </c>
      <c r="D67" s="13">
        <v>176</v>
      </c>
      <c r="E67" s="14">
        <v>585321</v>
      </c>
      <c r="F67" s="39">
        <f t="shared" si="3"/>
        <v>3325.6875</v>
      </c>
      <c r="G67" s="14">
        <v>9</v>
      </c>
      <c r="H67" s="14">
        <v>29658</v>
      </c>
    </row>
    <row r="68" spans="3:8" ht="23.25" x14ac:dyDescent="0.25">
      <c r="C68" s="31" t="s">
        <v>13</v>
      </c>
      <c r="D68" s="13">
        <v>158</v>
      </c>
      <c r="E68" s="14">
        <v>2576661</v>
      </c>
      <c r="F68" s="39">
        <f t="shared" si="3"/>
        <v>16307.981012658227</v>
      </c>
      <c r="G68" s="14">
        <v>10</v>
      </c>
      <c r="H68" s="14">
        <v>368000</v>
      </c>
    </row>
    <row r="69" spans="3:8" x14ac:dyDescent="0.25">
      <c r="C69" s="3" t="s">
        <v>12</v>
      </c>
      <c r="D69" s="13">
        <v>162</v>
      </c>
      <c r="E69" s="14">
        <v>1142020</v>
      </c>
      <c r="F69" s="39">
        <f t="shared" si="3"/>
        <v>7049.5061728395058</v>
      </c>
      <c r="G69" s="14">
        <v>4</v>
      </c>
      <c r="H69" s="14">
        <v>413000</v>
      </c>
    </row>
    <row r="70" spans="3:8" x14ac:dyDescent="0.25">
      <c r="C70" s="15" t="s">
        <v>55</v>
      </c>
      <c r="D70" s="16"/>
      <c r="E70" s="40">
        <f>SUM(E62:E69)</f>
        <v>7118242</v>
      </c>
      <c r="F70" s="17"/>
      <c r="G70" s="17"/>
      <c r="H70" s="17"/>
    </row>
    <row r="73" spans="3:8" x14ac:dyDescent="0.25">
      <c r="C73" s="7" t="s">
        <v>73</v>
      </c>
    </row>
    <row r="74" spans="3:8" x14ac:dyDescent="0.25">
      <c r="C74" s="12"/>
      <c r="D74" s="12"/>
      <c r="E74" s="12"/>
      <c r="F74" s="12"/>
      <c r="G74" s="18" t="s">
        <v>62</v>
      </c>
      <c r="H74" s="18"/>
    </row>
    <row r="75" spans="3:8" ht="22.5" x14ac:dyDescent="0.25">
      <c r="C75" s="18" t="s">
        <v>2</v>
      </c>
      <c r="D75" s="19" t="s">
        <v>63</v>
      </c>
      <c r="E75" s="20" t="s">
        <v>74</v>
      </c>
      <c r="F75" s="18" t="s">
        <v>65</v>
      </c>
      <c r="G75" s="18" t="s">
        <v>66</v>
      </c>
      <c r="H75" s="18" t="s">
        <v>67</v>
      </c>
    </row>
    <row r="76" spans="3:8" x14ac:dyDescent="0.25">
      <c r="C76" s="3" t="s">
        <v>23</v>
      </c>
      <c r="D76" s="13">
        <v>5</v>
      </c>
      <c r="E76" s="14">
        <v>466899</v>
      </c>
      <c r="F76" s="39">
        <f>E76/D76</f>
        <v>93379.8</v>
      </c>
      <c r="G76" s="14">
        <v>4800</v>
      </c>
      <c r="H76" s="14">
        <v>368000</v>
      </c>
    </row>
    <row r="77" spans="3:8" x14ac:dyDescent="0.25">
      <c r="C77" s="3" t="s">
        <v>0</v>
      </c>
      <c r="D77" s="13">
        <v>89</v>
      </c>
      <c r="E77" s="14">
        <v>1273437</v>
      </c>
      <c r="F77" s="39">
        <f t="shared" ref="F77:F83" si="4">E77/D77</f>
        <v>14308.280898876405</v>
      </c>
      <c r="G77" s="14">
        <v>29</v>
      </c>
      <c r="H77" s="14">
        <v>155000</v>
      </c>
    </row>
    <row r="78" spans="3:8" x14ac:dyDescent="0.25">
      <c r="C78" s="3" t="s">
        <v>19</v>
      </c>
      <c r="D78" s="13">
        <v>2</v>
      </c>
      <c r="E78" s="14">
        <v>95750</v>
      </c>
      <c r="F78" s="39">
        <f t="shared" si="4"/>
        <v>47875</v>
      </c>
      <c r="G78" s="14">
        <v>600</v>
      </c>
      <c r="H78" s="14">
        <v>95150</v>
      </c>
    </row>
    <row r="79" spans="3:8" x14ac:dyDescent="0.25">
      <c r="C79" s="3" t="s">
        <v>17</v>
      </c>
      <c r="D79" s="13">
        <v>223</v>
      </c>
      <c r="E79" s="14">
        <v>2791180</v>
      </c>
      <c r="F79" s="39">
        <f t="shared" si="4"/>
        <v>12516.502242152466</v>
      </c>
      <c r="G79" s="14">
        <v>21</v>
      </c>
      <c r="H79" s="14">
        <v>237977</v>
      </c>
    </row>
    <row r="80" spans="3:8" x14ac:dyDescent="0.25">
      <c r="C80" s="3" t="s">
        <v>20</v>
      </c>
      <c r="D80" s="13">
        <v>33</v>
      </c>
      <c r="E80" s="14">
        <v>827823</v>
      </c>
      <c r="F80" s="39">
        <f t="shared" si="4"/>
        <v>25085.545454545456</v>
      </c>
      <c r="G80" s="14">
        <v>1965</v>
      </c>
      <c r="H80" s="14">
        <v>188283</v>
      </c>
    </row>
    <row r="81" spans="3:8" x14ac:dyDescent="0.25">
      <c r="C81" s="3" t="s">
        <v>21</v>
      </c>
      <c r="D81" s="13">
        <v>15</v>
      </c>
      <c r="E81" s="14">
        <v>834447</v>
      </c>
      <c r="F81" s="39">
        <f t="shared" si="4"/>
        <v>55629.8</v>
      </c>
      <c r="G81" s="14">
        <v>500</v>
      </c>
      <c r="H81" s="14">
        <v>420000</v>
      </c>
    </row>
    <row r="82" spans="3:8" x14ac:dyDescent="0.25">
      <c r="C82" s="3" t="s">
        <v>18</v>
      </c>
      <c r="D82" s="13">
        <v>34</v>
      </c>
      <c r="E82" s="14">
        <v>113670</v>
      </c>
      <c r="F82" s="39">
        <f t="shared" si="4"/>
        <v>3343.2352941176468</v>
      </c>
      <c r="G82" s="14">
        <v>45</v>
      </c>
      <c r="H82" s="14">
        <v>29658</v>
      </c>
    </row>
    <row r="83" spans="3:8" x14ac:dyDescent="0.25">
      <c r="C83" s="21" t="s">
        <v>22</v>
      </c>
      <c r="D83" s="22">
        <v>1</v>
      </c>
      <c r="E83" s="23">
        <v>155000</v>
      </c>
      <c r="F83" s="41">
        <f t="shared" si="4"/>
        <v>155000</v>
      </c>
      <c r="G83" s="23">
        <v>155000</v>
      </c>
      <c r="H83" s="23">
        <v>155000</v>
      </c>
    </row>
    <row r="84" spans="3:8" x14ac:dyDescent="0.25">
      <c r="C84" s="6" t="s">
        <v>55</v>
      </c>
      <c r="D84" s="42">
        <f>SUM(D76:D83)</f>
        <v>402</v>
      </c>
      <c r="E84" s="43">
        <f>SUM(E76:E83)</f>
        <v>6558206</v>
      </c>
      <c r="F84" s="43">
        <f>E84/D84</f>
        <v>16313.945273631842</v>
      </c>
      <c r="G84" s="43">
        <f>MIN(G76:G83)</f>
        <v>21</v>
      </c>
      <c r="H84" s="43">
        <f>MAX(H76:H83)</f>
        <v>420000</v>
      </c>
    </row>
    <row r="87" spans="3:8" x14ac:dyDescent="0.25">
      <c r="C87" s="7" t="s">
        <v>75</v>
      </c>
    </row>
    <row r="88" spans="3:8" x14ac:dyDescent="0.25">
      <c r="C88" s="9"/>
      <c r="D88" s="9"/>
      <c r="E88" s="9"/>
      <c r="F88" s="9"/>
      <c r="G88" s="7" t="s">
        <v>62</v>
      </c>
      <c r="H88" s="9"/>
    </row>
    <row r="89" spans="3:8" ht="22.5" x14ac:dyDescent="0.25">
      <c r="C89" s="18" t="s">
        <v>1</v>
      </c>
      <c r="D89" s="19" t="s">
        <v>63</v>
      </c>
      <c r="E89" s="20" t="s">
        <v>74</v>
      </c>
      <c r="F89" s="18" t="s">
        <v>71</v>
      </c>
      <c r="G89" s="18" t="s">
        <v>66</v>
      </c>
      <c r="H89" s="18" t="s">
        <v>67</v>
      </c>
    </row>
    <row r="90" spans="3:8" x14ac:dyDescent="0.25">
      <c r="C90" s="3" t="s">
        <v>36</v>
      </c>
      <c r="D90" s="13">
        <v>29</v>
      </c>
      <c r="E90" s="14">
        <v>1130723</v>
      </c>
      <c r="F90" s="39">
        <f>E90/D90</f>
        <v>38990.448275862072</v>
      </c>
      <c r="G90" s="14">
        <v>370</v>
      </c>
      <c r="H90" s="14">
        <v>368000</v>
      </c>
    </row>
    <row r="91" spans="3:8" x14ac:dyDescent="0.25">
      <c r="C91" s="3" t="s">
        <v>37</v>
      </c>
      <c r="D91" s="13">
        <v>18</v>
      </c>
      <c r="E91" s="14">
        <v>140005</v>
      </c>
      <c r="F91" s="39">
        <f t="shared" ref="F91:F109" si="5">E91/D91</f>
        <v>7778.0555555555557</v>
      </c>
      <c r="G91" s="14">
        <v>113</v>
      </c>
      <c r="H91" s="14">
        <v>66235</v>
      </c>
    </row>
    <row r="92" spans="3:8" x14ac:dyDescent="0.25">
      <c r="C92" s="3" t="s">
        <v>38</v>
      </c>
      <c r="D92" s="13">
        <v>52</v>
      </c>
      <c r="E92" s="14">
        <v>784954</v>
      </c>
      <c r="F92" s="39">
        <f t="shared" si="5"/>
        <v>15095.26923076923</v>
      </c>
      <c r="G92" s="14">
        <v>30</v>
      </c>
      <c r="H92" s="14">
        <v>188283</v>
      </c>
    </row>
    <row r="93" spans="3:8" x14ac:dyDescent="0.25">
      <c r="C93" s="3" t="s">
        <v>39</v>
      </c>
      <c r="D93" s="13">
        <v>18</v>
      </c>
      <c r="E93" s="14">
        <v>195943</v>
      </c>
      <c r="F93" s="39">
        <f t="shared" si="5"/>
        <v>10885.722222222223</v>
      </c>
      <c r="G93" s="14">
        <v>250</v>
      </c>
      <c r="H93" s="14">
        <v>92003</v>
      </c>
    </row>
    <row r="94" spans="3:8" x14ac:dyDescent="0.25">
      <c r="C94" s="3" t="s">
        <v>40</v>
      </c>
      <c r="D94" s="13">
        <v>17</v>
      </c>
      <c r="E94" s="14">
        <v>273233</v>
      </c>
      <c r="F94" s="39">
        <f t="shared" si="5"/>
        <v>16072.529411764706</v>
      </c>
      <c r="G94" s="14">
        <v>208</v>
      </c>
      <c r="H94" s="14">
        <v>98305</v>
      </c>
    </row>
    <row r="95" spans="3:8" x14ac:dyDescent="0.25">
      <c r="C95" s="3" t="s">
        <v>41</v>
      </c>
      <c r="D95" s="13">
        <v>33</v>
      </c>
      <c r="E95" s="14">
        <v>455018</v>
      </c>
      <c r="F95" s="39">
        <f t="shared" si="5"/>
        <v>13788.424242424242</v>
      </c>
      <c r="G95" s="14">
        <v>21</v>
      </c>
      <c r="H95" s="14">
        <v>111671</v>
      </c>
    </row>
    <row r="96" spans="3:8" x14ac:dyDescent="0.25">
      <c r="C96" s="3" t="s">
        <v>42</v>
      </c>
      <c r="D96" s="13">
        <v>11</v>
      </c>
      <c r="E96" s="14">
        <v>60169</v>
      </c>
      <c r="F96" s="39">
        <f t="shared" si="5"/>
        <v>5469.909090909091</v>
      </c>
      <c r="G96" s="14">
        <v>115</v>
      </c>
      <c r="H96" s="14">
        <v>15500</v>
      </c>
    </row>
    <row r="97" spans="3:8" x14ac:dyDescent="0.25">
      <c r="C97" s="3" t="s">
        <v>43</v>
      </c>
      <c r="D97" s="13">
        <v>13</v>
      </c>
      <c r="E97" s="14">
        <v>146089</v>
      </c>
      <c r="F97" s="39">
        <f t="shared" si="5"/>
        <v>11237.615384615385</v>
      </c>
      <c r="G97" s="14">
        <v>50</v>
      </c>
      <c r="H97" s="14">
        <v>76969</v>
      </c>
    </row>
    <row r="98" spans="3:8" x14ac:dyDescent="0.25">
      <c r="C98" s="3" t="s">
        <v>44</v>
      </c>
      <c r="D98" s="13">
        <v>12</v>
      </c>
      <c r="E98" s="14">
        <v>77847</v>
      </c>
      <c r="F98" s="39">
        <f t="shared" si="5"/>
        <v>6487.25</v>
      </c>
      <c r="G98" s="14">
        <v>45</v>
      </c>
      <c r="H98" s="14">
        <v>19521</v>
      </c>
    </row>
    <row r="99" spans="3:8" x14ac:dyDescent="0.25">
      <c r="C99" s="3" t="s">
        <v>45</v>
      </c>
      <c r="D99" s="13">
        <v>17</v>
      </c>
      <c r="E99" s="14">
        <v>75030</v>
      </c>
      <c r="F99" s="39">
        <f t="shared" si="5"/>
        <v>4413.5294117647063</v>
      </c>
      <c r="G99" s="14">
        <v>50</v>
      </c>
      <c r="H99" s="14">
        <v>31150</v>
      </c>
    </row>
    <row r="100" spans="3:8" x14ac:dyDescent="0.25">
      <c r="C100" s="3" t="s">
        <v>46</v>
      </c>
      <c r="D100" s="13">
        <v>13</v>
      </c>
      <c r="E100" s="14">
        <v>234157</v>
      </c>
      <c r="F100" s="39">
        <f t="shared" si="5"/>
        <v>18012.076923076922</v>
      </c>
      <c r="G100" s="14">
        <v>80</v>
      </c>
      <c r="H100" s="14">
        <v>71178</v>
      </c>
    </row>
    <row r="101" spans="3:8" x14ac:dyDescent="0.25">
      <c r="C101" s="3" t="s">
        <v>47</v>
      </c>
      <c r="D101" s="13">
        <v>12</v>
      </c>
      <c r="E101" s="14">
        <v>88427</v>
      </c>
      <c r="F101" s="39">
        <f t="shared" si="5"/>
        <v>7368.916666666667</v>
      </c>
      <c r="G101" s="14">
        <v>150</v>
      </c>
      <c r="H101" s="14">
        <v>25164</v>
      </c>
    </row>
    <row r="102" spans="3:8" x14ac:dyDescent="0.25">
      <c r="C102" s="3" t="s">
        <v>48</v>
      </c>
      <c r="D102" s="13">
        <v>29</v>
      </c>
      <c r="E102" s="14">
        <v>705050</v>
      </c>
      <c r="F102" s="39">
        <f t="shared" si="5"/>
        <v>24312.068965517243</v>
      </c>
      <c r="G102" s="14">
        <v>60</v>
      </c>
      <c r="H102" s="14">
        <v>420000</v>
      </c>
    </row>
    <row r="103" spans="3:8" x14ac:dyDescent="0.25">
      <c r="C103" s="3" t="s">
        <v>49</v>
      </c>
      <c r="D103" s="13">
        <v>24</v>
      </c>
      <c r="E103" s="14">
        <v>477109</v>
      </c>
      <c r="F103" s="39">
        <f t="shared" si="5"/>
        <v>19879.541666666668</v>
      </c>
      <c r="G103" s="14">
        <v>200</v>
      </c>
      <c r="H103" s="14">
        <v>237977</v>
      </c>
    </row>
    <row r="104" spans="3:8" x14ac:dyDescent="0.25">
      <c r="C104" s="3" t="s">
        <v>50</v>
      </c>
      <c r="D104" s="13">
        <v>41</v>
      </c>
      <c r="E104" s="14">
        <v>731603</v>
      </c>
      <c r="F104" s="39">
        <f t="shared" si="5"/>
        <v>17843.975609756097</v>
      </c>
      <c r="G104" s="14">
        <v>853</v>
      </c>
      <c r="H104" s="14">
        <v>119375</v>
      </c>
    </row>
    <row r="105" spans="3:8" x14ac:dyDescent="0.25">
      <c r="C105" s="3" t="s">
        <v>51</v>
      </c>
      <c r="D105" s="13">
        <v>9</v>
      </c>
      <c r="E105" s="14">
        <v>43658</v>
      </c>
      <c r="F105" s="39">
        <f t="shared" si="5"/>
        <v>4850.8888888888887</v>
      </c>
      <c r="G105" s="14">
        <v>130</v>
      </c>
      <c r="H105" s="14">
        <v>10600</v>
      </c>
    </row>
    <row r="106" spans="3:8" x14ac:dyDescent="0.25">
      <c r="C106" s="3" t="s">
        <v>52</v>
      </c>
      <c r="D106" s="13">
        <v>23</v>
      </c>
      <c r="E106" s="14">
        <v>194850</v>
      </c>
      <c r="F106" s="39">
        <f t="shared" si="5"/>
        <v>8471.7391304347821</v>
      </c>
      <c r="G106" s="14">
        <v>90</v>
      </c>
      <c r="H106" s="14">
        <v>33600</v>
      </c>
    </row>
    <row r="107" spans="3:8" x14ac:dyDescent="0.25">
      <c r="C107" s="3" t="s">
        <v>53</v>
      </c>
      <c r="D107" s="13">
        <v>12</v>
      </c>
      <c r="E107" s="14">
        <v>241036</v>
      </c>
      <c r="F107" s="39">
        <f t="shared" si="5"/>
        <v>20086.333333333332</v>
      </c>
      <c r="G107" s="14">
        <v>431</v>
      </c>
      <c r="H107" s="14">
        <v>155000</v>
      </c>
    </row>
    <row r="108" spans="3:8" x14ac:dyDescent="0.25">
      <c r="C108" s="21" t="s">
        <v>54</v>
      </c>
      <c r="D108" s="22">
        <v>19</v>
      </c>
      <c r="E108" s="23">
        <v>503305</v>
      </c>
      <c r="F108" s="41">
        <f t="shared" si="5"/>
        <v>26489.736842105263</v>
      </c>
      <c r="G108" s="23">
        <v>29</v>
      </c>
      <c r="H108" s="23">
        <v>155000</v>
      </c>
    </row>
    <row r="109" spans="3:8" x14ac:dyDescent="0.25">
      <c r="C109" s="6" t="s">
        <v>55</v>
      </c>
      <c r="D109" s="42">
        <f>SUM(D90:D108)</f>
        <v>402</v>
      </c>
      <c r="E109" s="43">
        <f>SUM(E90:E108)</f>
        <v>6558206</v>
      </c>
      <c r="F109" s="43">
        <f t="shared" si="5"/>
        <v>16313.945273631842</v>
      </c>
      <c r="G109" s="43">
        <f>MIN(G90:G108)</f>
        <v>21</v>
      </c>
      <c r="H109" s="43">
        <f>MAX(H90:H108)</f>
        <v>420000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/>
  </sheetViews>
  <sheetFormatPr defaultRowHeight="15" x14ac:dyDescent="0.25"/>
  <cols>
    <col min="1" max="1" width="10.5703125" customWidth="1"/>
    <col min="3" max="3" width="16.140625" bestFit="1" customWidth="1"/>
    <col min="4" max="4" width="4.85546875" customWidth="1"/>
    <col min="5" max="5" width="16" customWidth="1"/>
  </cols>
  <sheetData>
    <row r="1" spans="1:8" ht="20.25" x14ac:dyDescent="0.3">
      <c r="A1" s="1" t="s">
        <v>30</v>
      </c>
      <c r="B1" s="2"/>
    </row>
    <row r="2" spans="1:8" x14ac:dyDescent="0.25">
      <c r="A2" s="3" t="s">
        <v>24</v>
      </c>
      <c r="B2" s="4" t="s">
        <v>25</v>
      </c>
    </row>
    <row r="3" spans="1:8" x14ac:dyDescent="0.25">
      <c r="A3" s="3" t="s">
        <v>26</v>
      </c>
      <c r="B3" s="4" t="s">
        <v>27</v>
      </c>
    </row>
    <row r="4" spans="1:8" x14ac:dyDescent="0.25">
      <c r="A4" s="3" t="s">
        <v>28</v>
      </c>
      <c r="B4" s="4" t="s">
        <v>31</v>
      </c>
    </row>
    <row r="5" spans="1:8" x14ac:dyDescent="0.25">
      <c r="A5" s="3" t="s">
        <v>29</v>
      </c>
      <c r="B5" s="5">
        <v>42795</v>
      </c>
    </row>
    <row r="6" spans="1:8" x14ac:dyDescent="0.25">
      <c r="A6" s="3"/>
      <c r="B6" s="5"/>
    </row>
    <row r="7" spans="1:8" x14ac:dyDescent="0.25">
      <c r="A7" s="3"/>
      <c r="B7" s="5"/>
      <c r="D7" s="6" t="s">
        <v>59</v>
      </c>
      <c r="E7" s="7" t="s">
        <v>60</v>
      </c>
    </row>
    <row r="8" spans="1:8" x14ac:dyDescent="0.25">
      <c r="A8" s="3"/>
      <c r="B8" s="5"/>
      <c r="D8" s="6" t="s">
        <v>32</v>
      </c>
      <c r="E8" s="7" t="s">
        <v>33</v>
      </c>
    </row>
    <row r="9" spans="1:8" x14ac:dyDescent="0.25">
      <c r="A9" s="3"/>
      <c r="B9" s="5"/>
    </row>
    <row r="11" spans="1:8" x14ac:dyDescent="0.25">
      <c r="C11" s="7" t="s">
        <v>82</v>
      </c>
    </row>
    <row r="12" spans="1:8" x14ac:dyDescent="0.25">
      <c r="C12" s="9"/>
      <c r="D12" s="9"/>
      <c r="E12" s="9"/>
      <c r="F12" s="9"/>
      <c r="G12" s="7" t="s">
        <v>62</v>
      </c>
      <c r="H12" s="9"/>
    </row>
    <row r="13" spans="1:8" x14ac:dyDescent="0.25">
      <c r="C13" s="7" t="s">
        <v>1</v>
      </c>
      <c r="D13" s="10" t="s">
        <v>63</v>
      </c>
      <c r="E13" s="7" t="s">
        <v>14</v>
      </c>
      <c r="F13" s="7" t="s">
        <v>71</v>
      </c>
      <c r="G13" s="7" t="s">
        <v>66</v>
      </c>
      <c r="H13" s="7" t="s">
        <v>67</v>
      </c>
    </row>
    <row r="14" spans="1:8" x14ac:dyDescent="0.25">
      <c r="C14" s="3" t="s">
        <v>36</v>
      </c>
      <c r="D14" s="13">
        <v>22</v>
      </c>
      <c r="E14" s="14">
        <v>36</v>
      </c>
      <c r="F14" s="39">
        <f>E14/D14</f>
        <v>1.6363636363636365</v>
      </c>
      <c r="G14" s="14">
        <v>1</v>
      </c>
      <c r="H14" s="14">
        <v>4</v>
      </c>
    </row>
    <row r="15" spans="1:8" x14ac:dyDescent="0.25">
      <c r="C15" s="3" t="s">
        <v>37</v>
      </c>
      <c r="D15" s="13">
        <v>33</v>
      </c>
      <c r="E15" s="14">
        <v>64</v>
      </c>
      <c r="F15" s="39">
        <f t="shared" ref="F15:F33" si="0">E15/D15</f>
        <v>1.9393939393939394</v>
      </c>
      <c r="G15" s="14">
        <v>1</v>
      </c>
      <c r="H15" s="14">
        <v>5</v>
      </c>
    </row>
    <row r="16" spans="1:8" x14ac:dyDescent="0.25">
      <c r="C16" s="3" t="s">
        <v>38</v>
      </c>
      <c r="D16" s="13">
        <v>39</v>
      </c>
      <c r="E16" s="14">
        <v>103</v>
      </c>
      <c r="F16" s="39">
        <f t="shared" si="0"/>
        <v>2.641025641025641</v>
      </c>
      <c r="G16" s="14">
        <v>1</v>
      </c>
      <c r="H16" s="14">
        <v>9</v>
      </c>
    </row>
    <row r="17" spans="3:8" x14ac:dyDescent="0.25">
      <c r="C17" s="3" t="s">
        <v>39</v>
      </c>
      <c r="D17" s="13">
        <v>15</v>
      </c>
      <c r="E17" s="14">
        <v>29</v>
      </c>
      <c r="F17" s="39">
        <f t="shared" si="0"/>
        <v>1.9333333333333333</v>
      </c>
      <c r="G17" s="14">
        <v>1</v>
      </c>
      <c r="H17" s="14">
        <v>4</v>
      </c>
    </row>
    <row r="18" spans="3:8" x14ac:dyDescent="0.25">
      <c r="C18" s="3" t="s">
        <v>40</v>
      </c>
      <c r="D18" s="13">
        <v>14</v>
      </c>
      <c r="E18" s="14">
        <v>14</v>
      </c>
      <c r="F18" s="39">
        <f t="shared" si="0"/>
        <v>1</v>
      </c>
      <c r="G18" s="14">
        <v>1</v>
      </c>
      <c r="H18" s="14">
        <v>1</v>
      </c>
    </row>
    <row r="19" spans="3:8" x14ac:dyDescent="0.25">
      <c r="C19" s="3" t="s">
        <v>41</v>
      </c>
      <c r="D19" s="13">
        <v>20</v>
      </c>
      <c r="E19" s="14">
        <v>43</v>
      </c>
      <c r="F19" s="39">
        <f t="shared" si="0"/>
        <v>2.15</v>
      </c>
      <c r="G19" s="14">
        <v>1</v>
      </c>
      <c r="H19" s="14">
        <v>8</v>
      </c>
    </row>
    <row r="20" spans="3:8" x14ac:dyDescent="0.25">
      <c r="C20" s="3" t="s">
        <v>42</v>
      </c>
      <c r="D20" s="13">
        <v>7</v>
      </c>
      <c r="E20" s="14">
        <v>9</v>
      </c>
      <c r="F20" s="39">
        <f t="shared" si="0"/>
        <v>1.2857142857142858</v>
      </c>
      <c r="G20" s="14">
        <v>1</v>
      </c>
      <c r="H20" s="14">
        <v>2</v>
      </c>
    </row>
    <row r="21" spans="3:8" x14ac:dyDescent="0.25">
      <c r="C21" s="3" t="s">
        <v>43</v>
      </c>
      <c r="D21" s="13">
        <v>8</v>
      </c>
      <c r="E21" s="14">
        <v>17</v>
      </c>
      <c r="F21" s="39">
        <f t="shared" si="0"/>
        <v>2.125</v>
      </c>
      <c r="G21" s="14">
        <v>1</v>
      </c>
      <c r="H21" s="14">
        <v>3</v>
      </c>
    </row>
    <row r="22" spans="3:8" x14ac:dyDescent="0.25">
      <c r="C22" s="3" t="s">
        <v>44</v>
      </c>
      <c r="D22" s="13">
        <v>8</v>
      </c>
      <c r="E22" s="14">
        <v>13</v>
      </c>
      <c r="F22" s="39">
        <f t="shared" si="0"/>
        <v>1.625</v>
      </c>
      <c r="G22" s="14">
        <v>1</v>
      </c>
      <c r="H22" s="14">
        <v>3</v>
      </c>
    </row>
    <row r="23" spans="3:8" x14ac:dyDescent="0.25">
      <c r="C23" s="3" t="s">
        <v>45</v>
      </c>
      <c r="D23" s="13">
        <v>18</v>
      </c>
      <c r="E23" s="14">
        <v>32</v>
      </c>
      <c r="F23" s="39">
        <f t="shared" si="0"/>
        <v>1.7777777777777777</v>
      </c>
      <c r="G23" s="14">
        <v>1</v>
      </c>
      <c r="H23" s="14">
        <v>4</v>
      </c>
    </row>
    <row r="24" spans="3:8" x14ac:dyDescent="0.25">
      <c r="C24" s="3" t="s">
        <v>46</v>
      </c>
      <c r="D24" s="13">
        <v>16</v>
      </c>
      <c r="E24" s="14">
        <v>39</v>
      </c>
      <c r="F24" s="39">
        <f t="shared" si="0"/>
        <v>2.4375</v>
      </c>
      <c r="G24" s="14">
        <v>1</v>
      </c>
      <c r="H24" s="14">
        <v>6</v>
      </c>
    </row>
    <row r="25" spans="3:8" x14ac:dyDescent="0.25">
      <c r="C25" s="3" t="s">
        <v>47</v>
      </c>
      <c r="D25" s="13">
        <v>10</v>
      </c>
      <c r="E25" s="14">
        <v>27</v>
      </c>
      <c r="F25" s="39">
        <f t="shared" si="0"/>
        <v>2.7</v>
      </c>
      <c r="G25" s="14">
        <v>1</v>
      </c>
      <c r="H25" s="14">
        <v>6</v>
      </c>
    </row>
    <row r="26" spans="3:8" x14ac:dyDescent="0.25">
      <c r="C26" s="3" t="s">
        <v>48</v>
      </c>
      <c r="D26" s="13">
        <v>21</v>
      </c>
      <c r="E26" s="14">
        <v>44</v>
      </c>
      <c r="F26" s="39">
        <f t="shared" si="0"/>
        <v>2.0952380952380953</v>
      </c>
      <c r="G26" s="14">
        <v>1</v>
      </c>
      <c r="H26" s="14">
        <v>10</v>
      </c>
    </row>
    <row r="27" spans="3:8" x14ac:dyDescent="0.25">
      <c r="C27" s="3" t="s">
        <v>49</v>
      </c>
      <c r="D27" s="13">
        <v>17</v>
      </c>
      <c r="E27" s="14">
        <v>40</v>
      </c>
      <c r="F27" s="39">
        <f t="shared" si="0"/>
        <v>2.3529411764705883</v>
      </c>
      <c r="G27" s="14">
        <v>1</v>
      </c>
      <c r="H27" s="14">
        <v>12</v>
      </c>
    </row>
    <row r="28" spans="3:8" x14ac:dyDescent="0.25">
      <c r="C28" s="3" t="s">
        <v>50</v>
      </c>
      <c r="D28" s="13">
        <v>24</v>
      </c>
      <c r="E28" s="14">
        <v>57</v>
      </c>
      <c r="F28" s="39">
        <f t="shared" si="0"/>
        <v>2.375</v>
      </c>
      <c r="G28" s="14">
        <v>1</v>
      </c>
      <c r="H28" s="14">
        <v>7</v>
      </c>
    </row>
    <row r="29" spans="3:8" x14ac:dyDescent="0.25">
      <c r="C29" s="3" t="s">
        <v>51</v>
      </c>
      <c r="D29" s="13">
        <v>6</v>
      </c>
      <c r="E29" s="14">
        <v>7</v>
      </c>
      <c r="F29" s="39">
        <f t="shared" si="0"/>
        <v>1.1666666666666667</v>
      </c>
      <c r="G29" s="14">
        <v>1</v>
      </c>
      <c r="H29" s="14">
        <v>2</v>
      </c>
    </row>
    <row r="30" spans="3:8" x14ac:dyDescent="0.25">
      <c r="C30" s="3" t="s">
        <v>52</v>
      </c>
      <c r="D30" s="13">
        <v>22</v>
      </c>
      <c r="E30" s="14">
        <v>54</v>
      </c>
      <c r="F30" s="39">
        <f t="shared" si="0"/>
        <v>2.4545454545454546</v>
      </c>
      <c r="G30" s="14">
        <v>1</v>
      </c>
      <c r="H30" s="14">
        <v>6</v>
      </c>
    </row>
    <row r="31" spans="3:8" x14ac:dyDescent="0.25">
      <c r="C31" s="3" t="s">
        <v>53</v>
      </c>
      <c r="D31" s="13">
        <v>11</v>
      </c>
      <c r="E31" s="14">
        <v>37</v>
      </c>
      <c r="F31" s="39">
        <f t="shared" si="0"/>
        <v>3.3636363636363638</v>
      </c>
      <c r="G31" s="14">
        <v>1</v>
      </c>
      <c r="H31" s="14">
        <v>7</v>
      </c>
    </row>
    <row r="32" spans="3:8" x14ac:dyDescent="0.25">
      <c r="C32" s="21" t="s">
        <v>54</v>
      </c>
      <c r="D32" s="22">
        <v>18</v>
      </c>
      <c r="E32" s="23">
        <v>43</v>
      </c>
      <c r="F32" s="41">
        <f t="shared" si="0"/>
        <v>2.3888888888888888</v>
      </c>
      <c r="G32" s="23">
        <v>1</v>
      </c>
      <c r="H32" s="23">
        <v>8</v>
      </c>
    </row>
    <row r="33" spans="3:8" x14ac:dyDescent="0.25">
      <c r="C33" s="6" t="s">
        <v>55</v>
      </c>
      <c r="D33" s="42">
        <f>SUM(D14:D32)</f>
        <v>329</v>
      </c>
      <c r="E33" s="43">
        <f>SUM(E14:E32)</f>
        <v>708</v>
      </c>
      <c r="F33" s="43">
        <f t="shared" si="0"/>
        <v>2.1519756838905777</v>
      </c>
      <c r="G33" s="43">
        <f>MIN(G14:G32)</f>
        <v>1</v>
      </c>
      <c r="H33" s="43">
        <f>MAX(H14:H32)</f>
        <v>12</v>
      </c>
    </row>
    <row r="34" spans="3:8" x14ac:dyDescent="0.25">
      <c r="C34" s="3"/>
      <c r="D34" s="3"/>
      <c r="E34" s="3"/>
      <c r="F34" s="3"/>
      <c r="G34" s="3"/>
      <c r="H34" s="3"/>
    </row>
    <row r="36" spans="3:8" x14ac:dyDescent="0.25">
      <c r="C36" s="7" t="s">
        <v>83</v>
      </c>
    </row>
    <row r="37" spans="3:8" x14ac:dyDescent="0.25">
      <c r="G37" s="7" t="s">
        <v>62</v>
      </c>
      <c r="H37" s="7"/>
    </row>
    <row r="38" spans="3:8" x14ac:dyDescent="0.25">
      <c r="C38" s="7" t="s">
        <v>2</v>
      </c>
      <c r="D38" s="10" t="s">
        <v>63</v>
      </c>
      <c r="E38" s="7" t="s">
        <v>14</v>
      </c>
      <c r="F38" s="7" t="s">
        <v>65</v>
      </c>
      <c r="G38" s="7" t="s">
        <v>66</v>
      </c>
      <c r="H38" s="7" t="s">
        <v>67</v>
      </c>
    </row>
    <row r="39" spans="3:8" x14ac:dyDescent="0.25">
      <c r="C39" s="3" t="s">
        <v>23</v>
      </c>
      <c r="D39" s="13">
        <v>8</v>
      </c>
      <c r="E39" s="14">
        <v>22</v>
      </c>
      <c r="F39" s="39">
        <f>E39/D39</f>
        <v>2.75</v>
      </c>
      <c r="G39" s="14">
        <v>1</v>
      </c>
      <c r="H39" s="14">
        <v>6</v>
      </c>
    </row>
    <row r="40" spans="3:8" x14ac:dyDescent="0.25">
      <c r="C40" s="3" t="s">
        <v>0</v>
      </c>
      <c r="D40" s="13">
        <v>96</v>
      </c>
      <c r="E40" s="14">
        <v>229</v>
      </c>
      <c r="F40" s="39">
        <f t="shared" ref="F40:F46" si="1">E40/D40</f>
        <v>2.3854166666666665</v>
      </c>
      <c r="G40" s="14">
        <v>1</v>
      </c>
      <c r="H40" s="14">
        <v>9</v>
      </c>
    </row>
    <row r="41" spans="3:8" x14ac:dyDescent="0.25">
      <c r="C41" s="3" t="s">
        <v>19</v>
      </c>
      <c r="D41" s="13">
        <v>9</v>
      </c>
      <c r="E41" s="14">
        <v>18</v>
      </c>
      <c r="F41" s="39">
        <f t="shared" si="1"/>
        <v>2</v>
      </c>
      <c r="G41" s="14">
        <v>1</v>
      </c>
      <c r="H41" s="14">
        <v>4</v>
      </c>
    </row>
    <row r="42" spans="3:8" x14ac:dyDescent="0.25">
      <c r="C42" s="3" t="s">
        <v>17</v>
      </c>
      <c r="D42" s="13">
        <v>144</v>
      </c>
      <c r="E42" s="14">
        <v>297</v>
      </c>
      <c r="F42" s="39">
        <f t="shared" si="1"/>
        <v>2.0625</v>
      </c>
      <c r="G42" s="14">
        <v>1</v>
      </c>
      <c r="H42" s="14">
        <v>12</v>
      </c>
    </row>
    <row r="43" spans="3:8" x14ac:dyDescent="0.25">
      <c r="C43" s="3" t="s">
        <v>20</v>
      </c>
      <c r="D43" s="13">
        <v>27</v>
      </c>
      <c r="E43" s="14">
        <v>59</v>
      </c>
      <c r="F43" s="39">
        <f t="shared" si="1"/>
        <v>2.1851851851851851</v>
      </c>
      <c r="G43" s="14">
        <v>1</v>
      </c>
      <c r="H43" s="14">
        <v>8</v>
      </c>
    </row>
    <row r="44" spans="3:8" x14ac:dyDescent="0.25">
      <c r="C44" s="3" t="s">
        <v>21</v>
      </c>
      <c r="D44" s="13">
        <v>15</v>
      </c>
      <c r="E44" s="14">
        <v>30</v>
      </c>
      <c r="F44" s="39">
        <f t="shared" si="1"/>
        <v>2</v>
      </c>
      <c r="G44" s="14">
        <v>1</v>
      </c>
      <c r="H44" s="14">
        <v>10</v>
      </c>
    </row>
    <row r="45" spans="3:8" x14ac:dyDescent="0.25">
      <c r="C45" s="3" t="s">
        <v>18</v>
      </c>
      <c r="D45" s="13">
        <v>7</v>
      </c>
      <c r="E45" s="14">
        <v>14</v>
      </c>
      <c r="F45" s="39">
        <f t="shared" si="1"/>
        <v>2</v>
      </c>
      <c r="G45" s="14">
        <v>1</v>
      </c>
      <c r="H45" s="14">
        <v>4</v>
      </c>
    </row>
    <row r="46" spans="3:8" x14ac:dyDescent="0.25">
      <c r="C46" s="21" t="s">
        <v>22</v>
      </c>
      <c r="D46" s="22">
        <v>1</v>
      </c>
      <c r="E46" s="23">
        <v>3</v>
      </c>
      <c r="F46" s="41">
        <f t="shared" si="1"/>
        <v>3</v>
      </c>
      <c r="G46" s="23">
        <v>3</v>
      </c>
      <c r="H46" s="23">
        <v>3</v>
      </c>
    </row>
    <row r="47" spans="3:8" x14ac:dyDescent="0.25">
      <c r="C47" s="6" t="s">
        <v>55</v>
      </c>
      <c r="D47" s="42">
        <f>SUM(D39:D46)</f>
        <v>307</v>
      </c>
      <c r="E47" s="43">
        <f>SUM(E39:E46)</f>
        <v>672</v>
      </c>
      <c r="F47" s="43">
        <f>E47/D47</f>
        <v>2.1889250814332248</v>
      </c>
      <c r="G47" s="43">
        <f>MIN(G39:G46)</f>
        <v>1</v>
      </c>
      <c r="H47" s="43">
        <f>MAX(H39:H46)</f>
        <v>12</v>
      </c>
    </row>
    <row r="50" spans="3:8" x14ac:dyDescent="0.25">
      <c r="C50" s="7" t="s">
        <v>107</v>
      </c>
    </row>
    <row r="51" spans="3:8" x14ac:dyDescent="0.25">
      <c r="C51" s="9"/>
      <c r="D51" s="9"/>
      <c r="E51" s="9"/>
      <c r="F51" s="9"/>
      <c r="G51" s="7" t="s">
        <v>62</v>
      </c>
      <c r="H51" s="9"/>
    </row>
    <row r="52" spans="3:8" ht="23.25" x14ac:dyDescent="0.25">
      <c r="C52" s="7" t="s">
        <v>1</v>
      </c>
      <c r="D52" s="10" t="s">
        <v>63</v>
      </c>
      <c r="E52" s="29" t="s">
        <v>108</v>
      </c>
      <c r="F52" s="7" t="s">
        <v>71</v>
      </c>
      <c r="G52" s="7" t="s">
        <v>66</v>
      </c>
      <c r="H52" s="7" t="s">
        <v>67</v>
      </c>
    </row>
    <row r="53" spans="3:8" x14ac:dyDescent="0.25">
      <c r="C53" s="3" t="s">
        <v>36</v>
      </c>
      <c r="D53" s="13">
        <v>39</v>
      </c>
      <c r="E53" s="14">
        <v>367</v>
      </c>
      <c r="F53" s="39">
        <f>E53/D53</f>
        <v>9.4102564102564106</v>
      </c>
      <c r="G53" s="14">
        <v>1</v>
      </c>
      <c r="H53" s="14">
        <v>40</v>
      </c>
    </row>
    <row r="54" spans="3:8" x14ac:dyDescent="0.25">
      <c r="C54" s="3" t="s">
        <v>37</v>
      </c>
      <c r="D54" s="13">
        <v>20</v>
      </c>
      <c r="E54" s="14">
        <v>184</v>
      </c>
      <c r="F54" s="39">
        <f t="shared" ref="F54:F72" si="2">E54/D54</f>
        <v>9.1999999999999993</v>
      </c>
      <c r="G54" s="14">
        <v>1</v>
      </c>
      <c r="H54" s="14">
        <v>57</v>
      </c>
    </row>
    <row r="55" spans="3:8" x14ac:dyDescent="0.25">
      <c r="C55" s="3" t="s">
        <v>38</v>
      </c>
      <c r="D55" s="13">
        <v>51</v>
      </c>
      <c r="E55" s="14">
        <v>718</v>
      </c>
      <c r="F55" s="39">
        <f t="shared" si="2"/>
        <v>14.078431372549019</v>
      </c>
      <c r="G55" s="14">
        <v>1</v>
      </c>
      <c r="H55" s="14">
        <v>60</v>
      </c>
    </row>
    <row r="56" spans="3:8" x14ac:dyDescent="0.25">
      <c r="C56" s="3" t="s">
        <v>39</v>
      </c>
      <c r="D56" s="13">
        <v>20</v>
      </c>
      <c r="E56" s="14">
        <v>345</v>
      </c>
      <c r="F56" s="39">
        <f t="shared" si="2"/>
        <v>17.25</v>
      </c>
      <c r="G56" s="14">
        <v>1</v>
      </c>
      <c r="H56" s="14">
        <v>100</v>
      </c>
    </row>
    <row r="57" spans="3:8" x14ac:dyDescent="0.25">
      <c r="C57" s="3" t="s">
        <v>40</v>
      </c>
      <c r="D57" s="13">
        <v>20</v>
      </c>
      <c r="E57" s="14">
        <v>421</v>
      </c>
      <c r="F57" s="39">
        <f t="shared" si="2"/>
        <v>21.05</v>
      </c>
      <c r="G57" s="14">
        <v>1</v>
      </c>
      <c r="H57" s="14">
        <v>127</v>
      </c>
    </row>
    <row r="58" spans="3:8" x14ac:dyDescent="0.25">
      <c r="C58" s="3" t="s">
        <v>41</v>
      </c>
      <c r="D58" s="13">
        <v>35</v>
      </c>
      <c r="E58" s="14">
        <v>580</v>
      </c>
      <c r="F58" s="39">
        <f t="shared" si="2"/>
        <v>16.571428571428573</v>
      </c>
      <c r="G58" s="14">
        <v>1</v>
      </c>
      <c r="H58" s="14">
        <v>150</v>
      </c>
    </row>
    <row r="59" spans="3:8" x14ac:dyDescent="0.25">
      <c r="C59" s="3" t="s">
        <v>42</v>
      </c>
      <c r="D59" s="13">
        <v>10</v>
      </c>
      <c r="E59" s="14">
        <v>120</v>
      </c>
      <c r="F59" s="39">
        <f t="shared" si="2"/>
        <v>12</v>
      </c>
      <c r="G59" s="14">
        <v>3</v>
      </c>
      <c r="H59" s="14">
        <v>35</v>
      </c>
    </row>
    <row r="60" spans="3:8" x14ac:dyDescent="0.25">
      <c r="C60" s="3" t="s">
        <v>43</v>
      </c>
      <c r="D60" s="13">
        <v>13</v>
      </c>
      <c r="E60" s="14">
        <v>184</v>
      </c>
      <c r="F60" s="39">
        <f t="shared" si="2"/>
        <v>14.153846153846153</v>
      </c>
      <c r="G60" s="14">
        <v>1</v>
      </c>
      <c r="H60" s="14">
        <v>41</v>
      </c>
    </row>
    <row r="61" spans="3:8" x14ac:dyDescent="0.25">
      <c r="C61" s="3" t="s">
        <v>44</v>
      </c>
      <c r="D61" s="13">
        <v>20</v>
      </c>
      <c r="E61" s="14">
        <v>300</v>
      </c>
      <c r="F61" s="39">
        <f t="shared" si="2"/>
        <v>15</v>
      </c>
      <c r="G61" s="14">
        <v>1</v>
      </c>
      <c r="H61" s="14">
        <v>170</v>
      </c>
    </row>
    <row r="62" spans="3:8" x14ac:dyDescent="0.25">
      <c r="C62" s="3" t="s">
        <v>45</v>
      </c>
      <c r="D62" s="13">
        <v>20</v>
      </c>
      <c r="E62" s="14">
        <v>183</v>
      </c>
      <c r="F62" s="39">
        <f t="shared" si="2"/>
        <v>9.15</v>
      </c>
      <c r="G62" s="14">
        <v>1</v>
      </c>
      <c r="H62" s="14">
        <v>40</v>
      </c>
    </row>
    <row r="63" spans="3:8" x14ac:dyDescent="0.25">
      <c r="C63" s="3" t="s">
        <v>46</v>
      </c>
      <c r="D63" s="13">
        <v>16</v>
      </c>
      <c r="E63" s="14">
        <v>129</v>
      </c>
      <c r="F63" s="39">
        <f t="shared" si="2"/>
        <v>8.0625</v>
      </c>
      <c r="G63" s="14">
        <v>1</v>
      </c>
      <c r="H63" s="14">
        <v>45</v>
      </c>
    </row>
    <row r="64" spans="3:8" x14ac:dyDescent="0.25">
      <c r="C64" s="3" t="s">
        <v>47</v>
      </c>
      <c r="D64" s="13">
        <v>12</v>
      </c>
      <c r="E64" s="14">
        <v>159</v>
      </c>
      <c r="F64" s="39">
        <f t="shared" si="2"/>
        <v>13.25</v>
      </c>
      <c r="G64" s="14">
        <v>1</v>
      </c>
      <c r="H64" s="14">
        <v>30</v>
      </c>
    </row>
    <row r="65" spans="3:8" x14ac:dyDescent="0.25">
      <c r="C65" s="3" t="s">
        <v>48</v>
      </c>
      <c r="D65" s="13">
        <v>36</v>
      </c>
      <c r="E65" s="14">
        <v>337</v>
      </c>
      <c r="F65" s="39">
        <f t="shared" si="2"/>
        <v>9.3611111111111107</v>
      </c>
      <c r="G65" s="14">
        <v>1</v>
      </c>
      <c r="H65" s="14">
        <v>50</v>
      </c>
    </row>
    <row r="66" spans="3:8" x14ac:dyDescent="0.25">
      <c r="C66" s="3" t="s">
        <v>49</v>
      </c>
      <c r="D66" s="13">
        <v>30</v>
      </c>
      <c r="E66" s="14">
        <v>613</v>
      </c>
      <c r="F66" s="39">
        <f t="shared" si="2"/>
        <v>20.433333333333334</v>
      </c>
      <c r="G66" s="14">
        <v>1</v>
      </c>
      <c r="H66" s="14">
        <v>170</v>
      </c>
    </row>
    <row r="67" spans="3:8" x14ac:dyDescent="0.25">
      <c r="C67" s="3" t="s">
        <v>50</v>
      </c>
      <c r="D67" s="13">
        <v>43</v>
      </c>
      <c r="E67" s="14">
        <v>723</v>
      </c>
      <c r="F67" s="39">
        <f t="shared" si="2"/>
        <v>16.813953488372093</v>
      </c>
      <c r="G67" s="14">
        <v>2</v>
      </c>
      <c r="H67" s="14">
        <v>50</v>
      </c>
    </row>
    <row r="68" spans="3:8" x14ac:dyDescent="0.25">
      <c r="C68" s="3" t="s">
        <v>51</v>
      </c>
      <c r="D68" s="13">
        <v>7</v>
      </c>
      <c r="E68" s="14">
        <v>41</v>
      </c>
      <c r="F68" s="39">
        <f t="shared" si="2"/>
        <v>5.8571428571428568</v>
      </c>
      <c r="G68" s="14">
        <v>1</v>
      </c>
      <c r="H68" s="14">
        <v>12</v>
      </c>
    </row>
    <row r="69" spans="3:8" x14ac:dyDescent="0.25">
      <c r="C69" s="3" t="s">
        <v>52</v>
      </c>
      <c r="D69" s="13">
        <v>20</v>
      </c>
      <c r="E69" s="14">
        <v>248</v>
      </c>
      <c r="F69" s="39">
        <f t="shared" si="2"/>
        <v>12.4</v>
      </c>
      <c r="G69" s="14">
        <v>2</v>
      </c>
      <c r="H69" s="14">
        <v>70</v>
      </c>
    </row>
    <row r="70" spans="3:8" x14ac:dyDescent="0.25">
      <c r="C70" s="3" t="s">
        <v>53</v>
      </c>
      <c r="D70" s="13">
        <v>20</v>
      </c>
      <c r="E70" s="14">
        <v>205</v>
      </c>
      <c r="F70" s="39">
        <f t="shared" si="2"/>
        <v>10.25</v>
      </c>
      <c r="G70" s="14">
        <v>1</v>
      </c>
      <c r="H70" s="14">
        <v>60</v>
      </c>
    </row>
    <row r="71" spans="3:8" x14ac:dyDescent="0.25">
      <c r="C71" s="21" t="s">
        <v>54</v>
      </c>
      <c r="D71" s="22">
        <v>28</v>
      </c>
      <c r="E71" s="23">
        <v>147</v>
      </c>
      <c r="F71" s="41">
        <f t="shared" si="2"/>
        <v>5.25</v>
      </c>
      <c r="G71" s="23">
        <v>1</v>
      </c>
      <c r="H71" s="23">
        <v>30</v>
      </c>
    </row>
    <row r="72" spans="3:8" x14ac:dyDescent="0.25">
      <c r="C72" s="6" t="s">
        <v>55</v>
      </c>
      <c r="D72" s="42">
        <f>SUM(D53:D71)</f>
        <v>460</v>
      </c>
      <c r="E72" s="43">
        <f>SUM(E53:E71)</f>
        <v>6004</v>
      </c>
      <c r="F72" s="43">
        <f t="shared" si="2"/>
        <v>13.052173913043479</v>
      </c>
      <c r="G72" s="43">
        <f>MIN(G53:G71)</f>
        <v>1</v>
      </c>
      <c r="H72" s="43">
        <f>MAX(H53:H71)</f>
        <v>170</v>
      </c>
    </row>
    <row r="73" spans="3:8" x14ac:dyDescent="0.25">
      <c r="C73" s="3"/>
      <c r="D73" s="3"/>
      <c r="E73" s="3"/>
      <c r="F73" s="3"/>
      <c r="G73" s="3"/>
      <c r="H73" s="3"/>
    </row>
    <row r="75" spans="3:8" x14ac:dyDescent="0.25">
      <c r="C75" s="7" t="s">
        <v>109</v>
      </c>
    </row>
    <row r="76" spans="3:8" x14ac:dyDescent="0.25">
      <c r="G76" s="7" t="s">
        <v>62</v>
      </c>
      <c r="H76" s="7"/>
    </row>
    <row r="77" spans="3:8" ht="23.25" x14ac:dyDescent="0.25">
      <c r="C77" s="7" t="s">
        <v>2</v>
      </c>
      <c r="D77" s="10" t="s">
        <v>63</v>
      </c>
      <c r="E77" s="29" t="s">
        <v>108</v>
      </c>
      <c r="F77" s="7" t="s">
        <v>65</v>
      </c>
      <c r="G77" s="7" t="s">
        <v>66</v>
      </c>
      <c r="H77" s="7" t="s">
        <v>67</v>
      </c>
    </row>
    <row r="78" spans="3:8" x14ac:dyDescent="0.25">
      <c r="C78" s="3" t="s">
        <v>23</v>
      </c>
      <c r="D78" s="13">
        <v>5</v>
      </c>
      <c r="E78" s="14">
        <v>23</v>
      </c>
      <c r="F78" s="39">
        <f>E78/D78</f>
        <v>4.5999999999999996</v>
      </c>
      <c r="G78" s="14">
        <v>2</v>
      </c>
      <c r="H78" s="14">
        <v>7</v>
      </c>
    </row>
    <row r="79" spans="3:8" x14ac:dyDescent="0.25">
      <c r="C79" s="3" t="s">
        <v>0</v>
      </c>
      <c r="D79" s="13">
        <v>69</v>
      </c>
      <c r="E79" s="14">
        <v>853</v>
      </c>
      <c r="F79" s="39">
        <f t="shared" ref="F79:F85" si="3">E79/D79</f>
        <v>12.362318840579711</v>
      </c>
      <c r="G79" s="14">
        <v>1</v>
      </c>
      <c r="H79" s="14">
        <v>100</v>
      </c>
    </row>
    <row r="80" spans="3:8" x14ac:dyDescent="0.25">
      <c r="C80" s="3" t="s">
        <v>19</v>
      </c>
      <c r="D80" s="13">
        <v>5</v>
      </c>
      <c r="E80" s="14">
        <v>93</v>
      </c>
      <c r="F80" s="39">
        <f t="shared" si="3"/>
        <v>18.600000000000001</v>
      </c>
      <c r="G80" s="14">
        <v>1</v>
      </c>
      <c r="H80" s="14">
        <v>70</v>
      </c>
    </row>
    <row r="81" spans="3:8" x14ac:dyDescent="0.25">
      <c r="C81" s="3" t="s">
        <v>17</v>
      </c>
      <c r="D81" s="13">
        <v>268</v>
      </c>
      <c r="E81" s="14">
        <v>4307</v>
      </c>
      <c r="F81" s="39">
        <f t="shared" si="3"/>
        <v>16.07089552238806</v>
      </c>
      <c r="G81" s="14">
        <v>1</v>
      </c>
      <c r="H81" s="14">
        <v>170</v>
      </c>
    </row>
    <row r="82" spans="3:8" x14ac:dyDescent="0.25">
      <c r="C82" s="3" t="s">
        <v>20</v>
      </c>
      <c r="D82" s="13">
        <v>27</v>
      </c>
      <c r="E82" s="14">
        <v>215</v>
      </c>
      <c r="F82" s="39">
        <f t="shared" si="3"/>
        <v>7.9629629629629628</v>
      </c>
      <c r="G82" s="14">
        <v>1</v>
      </c>
      <c r="H82" s="14">
        <v>31</v>
      </c>
    </row>
    <row r="83" spans="3:8" x14ac:dyDescent="0.25">
      <c r="C83" s="3" t="s">
        <v>21</v>
      </c>
      <c r="D83" s="13">
        <v>11</v>
      </c>
      <c r="E83" s="14">
        <v>211</v>
      </c>
      <c r="F83" s="39">
        <f t="shared" si="3"/>
        <v>19.181818181818183</v>
      </c>
      <c r="G83" s="14">
        <v>2</v>
      </c>
      <c r="H83" s="14">
        <v>150</v>
      </c>
    </row>
    <row r="84" spans="3:8" x14ac:dyDescent="0.25">
      <c r="C84" s="3" t="s">
        <v>18</v>
      </c>
      <c r="D84" s="13">
        <v>73</v>
      </c>
      <c r="E84" s="14">
        <v>276</v>
      </c>
      <c r="F84" s="39">
        <f t="shared" si="3"/>
        <v>3.7808219178082192</v>
      </c>
      <c r="G84" s="14">
        <v>1</v>
      </c>
      <c r="H84" s="14">
        <v>30</v>
      </c>
    </row>
    <row r="85" spans="3:8" x14ac:dyDescent="0.25">
      <c r="C85" s="21" t="s">
        <v>22</v>
      </c>
      <c r="D85" s="22">
        <v>2</v>
      </c>
      <c r="E85" s="23">
        <v>26</v>
      </c>
      <c r="F85" s="41">
        <f t="shared" si="3"/>
        <v>13</v>
      </c>
      <c r="G85" s="23">
        <v>6</v>
      </c>
      <c r="H85" s="23">
        <v>20</v>
      </c>
    </row>
    <row r="86" spans="3:8" x14ac:dyDescent="0.25">
      <c r="C86" s="6" t="s">
        <v>55</v>
      </c>
      <c r="D86" s="42">
        <f>SUM(D78:D85)</f>
        <v>460</v>
      </c>
      <c r="E86" s="43">
        <f>SUM(E78:E85)</f>
        <v>6004</v>
      </c>
      <c r="F86" s="43">
        <f>E86/D86</f>
        <v>13.052173913043479</v>
      </c>
      <c r="G86" s="43">
        <f>MIN(G78:G85)</f>
        <v>1</v>
      </c>
      <c r="H86" s="43">
        <f>MAX(H78:H85)</f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workbookViewId="0"/>
  </sheetViews>
  <sheetFormatPr defaultRowHeight="15" x14ac:dyDescent="0.25"/>
  <cols>
    <col min="1" max="1" width="10.42578125" customWidth="1"/>
    <col min="2" max="2" width="7.140625" customWidth="1"/>
    <col min="3" max="3" width="21.140625" customWidth="1"/>
    <col min="4" max="4" width="5.5703125" style="28" customWidth="1"/>
    <col min="5" max="5" width="18.42578125" customWidth="1"/>
  </cols>
  <sheetData>
    <row r="1" spans="1:6" ht="20.25" x14ac:dyDescent="0.3">
      <c r="A1" s="1" t="s">
        <v>30</v>
      </c>
      <c r="B1" s="2"/>
    </row>
    <row r="2" spans="1:6" x14ac:dyDescent="0.25">
      <c r="A2" s="3" t="s">
        <v>24</v>
      </c>
      <c r="B2" s="4" t="s">
        <v>25</v>
      </c>
    </row>
    <row r="3" spans="1:6" x14ac:dyDescent="0.25">
      <c r="A3" s="3" t="s">
        <v>26</v>
      </c>
      <c r="B3" s="4" t="s">
        <v>27</v>
      </c>
    </row>
    <row r="4" spans="1:6" x14ac:dyDescent="0.25">
      <c r="A4" s="3" t="s">
        <v>28</v>
      </c>
      <c r="B4" s="4" t="s">
        <v>31</v>
      </c>
    </row>
    <row r="5" spans="1:6" x14ac:dyDescent="0.25">
      <c r="A5" s="3" t="s">
        <v>29</v>
      </c>
      <c r="B5" s="5">
        <v>42795</v>
      </c>
    </row>
    <row r="7" spans="1:6" x14ac:dyDescent="0.25">
      <c r="D7" s="6" t="s">
        <v>59</v>
      </c>
      <c r="E7" s="7" t="s">
        <v>60</v>
      </c>
    </row>
    <row r="8" spans="1:6" x14ac:dyDescent="0.25">
      <c r="D8" s="6" t="s">
        <v>32</v>
      </c>
      <c r="E8" s="7" t="s">
        <v>33</v>
      </c>
    </row>
    <row r="9" spans="1:6" x14ac:dyDescent="0.25">
      <c r="D9" s="6"/>
      <c r="E9" s="7"/>
    </row>
    <row r="11" spans="1:6" x14ac:dyDescent="0.25">
      <c r="C11" s="7" t="s">
        <v>84</v>
      </c>
    </row>
    <row r="13" spans="1:6" x14ac:dyDescent="0.25">
      <c r="C13" s="7" t="s">
        <v>85</v>
      </c>
      <c r="D13" s="10" t="s">
        <v>63</v>
      </c>
      <c r="E13" s="29" t="s">
        <v>86</v>
      </c>
    </row>
    <row r="14" spans="1:6" x14ac:dyDescent="0.25">
      <c r="C14" s="3" t="s">
        <v>87</v>
      </c>
      <c r="D14" s="13">
        <v>764</v>
      </c>
      <c r="E14" s="14">
        <v>1465435</v>
      </c>
      <c r="F14" s="3"/>
    </row>
    <row r="15" spans="1:6" x14ac:dyDescent="0.25">
      <c r="C15" s="3" t="s">
        <v>88</v>
      </c>
      <c r="D15" s="13">
        <v>104</v>
      </c>
      <c r="E15" s="14">
        <v>15465</v>
      </c>
      <c r="F15" s="3"/>
    </row>
    <row r="16" spans="1:6" x14ac:dyDescent="0.25">
      <c r="C16" s="3" t="s">
        <v>89</v>
      </c>
      <c r="D16" s="13">
        <v>15</v>
      </c>
      <c r="E16" s="14">
        <v>168215</v>
      </c>
      <c r="F16" s="3"/>
    </row>
    <row r="17" spans="3:7" x14ac:dyDescent="0.25">
      <c r="C17" s="3" t="s">
        <v>90</v>
      </c>
      <c r="D17" s="13">
        <v>269</v>
      </c>
      <c r="E17" s="14">
        <v>639403</v>
      </c>
      <c r="F17" s="3"/>
    </row>
    <row r="18" spans="3:7" x14ac:dyDescent="0.25">
      <c r="C18" s="15" t="s">
        <v>55</v>
      </c>
      <c r="D18" s="16"/>
      <c r="E18" s="40">
        <f>SUM(E14:E17)</f>
        <v>2288518</v>
      </c>
      <c r="F18" s="25"/>
      <c r="G18" s="7"/>
    </row>
    <row r="21" spans="3:7" x14ac:dyDescent="0.25">
      <c r="C21" s="7" t="s">
        <v>91</v>
      </c>
    </row>
    <row r="22" spans="3:7" x14ac:dyDescent="0.25">
      <c r="C22" s="3"/>
    </row>
    <row r="23" spans="3:7" ht="23.25" x14ac:dyDescent="0.25">
      <c r="C23" s="7" t="s">
        <v>85</v>
      </c>
      <c r="D23" s="10" t="s">
        <v>63</v>
      </c>
      <c r="E23" s="29" t="s">
        <v>92</v>
      </c>
    </row>
    <row r="24" spans="3:7" x14ac:dyDescent="0.25">
      <c r="C24" s="3" t="s">
        <v>87</v>
      </c>
      <c r="D24" s="13">
        <v>492</v>
      </c>
      <c r="E24" s="14">
        <v>786834</v>
      </c>
    </row>
    <row r="25" spans="3:7" x14ac:dyDescent="0.25">
      <c r="C25" s="3" t="s">
        <v>88</v>
      </c>
      <c r="D25" s="13">
        <v>44</v>
      </c>
      <c r="E25" s="14">
        <v>6559</v>
      </c>
    </row>
    <row r="26" spans="3:7" x14ac:dyDescent="0.25">
      <c r="C26" s="3" t="s">
        <v>89</v>
      </c>
      <c r="D26" s="13">
        <v>8</v>
      </c>
      <c r="E26" s="14">
        <v>1710</v>
      </c>
    </row>
    <row r="27" spans="3:7" x14ac:dyDescent="0.25">
      <c r="C27" s="3" t="s">
        <v>90</v>
      </c>
      <c r="D27" s="13">
        <v>88</v>
      </c>
      <c r="E27" s="14">
        <v>105391</v>
      </c>
    </row>
    <row r="28" spans="3:7" x14ac:dyDescent="0.25">
      <c r="C28" s="15" t="s">
        <v>55</v>
      </c>
      <c r="D28" s="16"/>
      <c r="E28" s="40">
        <f>SUM(E24:E27)</f>
        <v>900494</v>
      </c>
    </row>
    <row r="29" spans="3:7" x14ac:dyDescent="0.25">
      <c r="C29" s="32"/>
      <c r="D29" s="33"/>
      <c r="E29" s="34"/>
    </row>
    <row r="30" spans="3:7" x14ac:dyDescent="0.25">
      <c r="C30" s="32"/>
      <c r="D30" s="33"/>
      <c r="E30" s="34"/>
    </row>
    <row r="31" spans="3:7" x14ac:dyDescent="0.25">
      <c r="C31" s="7" t="s">
        <v>97</v>
      </c>
    </row>
    <row r="32" spans="3:7" x14ac:dyDescent="0.25">
      <c r="C32" s="3"/>
    </row>
    <row r="33" spans="3:11" ht="34.5" x14ac:dyDescent="0.25">
      <c r="C33" s="7" t="s">
        <v>85</v>
      </c>
      <c r="D33" s="10" t="s">
        <v>63</v>
      </c>
      <c r="E33" s="29" t="s">
        <v>100</v>
      </c>
    </row>
    <row r="34" spans="3:11" x14ac:dyDescent="0.25">
      <c r="C34" s="3" t="s">
        <v>87</v>
      </c>
      <c r="D34" s="13">
        <v>234</v>
      </c>
      <c r="E34" s="14">
        <v>346554</v>
      </c>
    </row>
    <row r="35" spans="3:11" x14ac:dyDescent="0.25">
      <c r="C35" s="3" t="s">
        <v>88</v>
      </c>
      <c r="D35" s="13">
        <v>29</v>
      </c>
      <c r="E35" s="14">
        <v>1979</v>
      </c>
    </row>
    <row r="36" spans="3:11" x14ac:dyDescent="0.25">
      <c r="C36" s="3" t="s">
        <v>89</v>
      </c>
      <c r="D36" s="13">
        <v>4</v>
      </c>
      <c r="E36" s="14">
        <v>13150</v>
      </c>
    </row>
    <row r="37" spans="3:11" x14ac:dyDescent="0.25">
      <c r="C37" s="3" t="s">
        <v>90</v>
      </c>
      <c r="D37" s="13">
        <v>57</v>
      </c>
      <c r="E37" s="14">
        <v>121994</v>
      </c>
    </row>
    <row r="38" spans="3:11" x14ac:dyDescent="0.25">
      <c r="C38" s="15" t="s">
        <v>55</v>
      </c>
      <c r="D38" s="16"/>
      <c r="E38" s="40">
        <f>SUM(E34:E37)</f>
        <v>483677</v>
      </c>
    </row>
    <row r="39" spans="3:11" x14ac:dyDescent="0.25">
      <c r="C39" s="32"/>
      <c r="D39" s="33"/>
      <c r="E39" s="34"/>
    </row>
    <row r="40" spans="3:11" x14ac:dyDescent="0.25">
      <c r="C40" s="32"/>
      <c r="D40" s="33"/>
      <c r="E40" s="34"/>
    </row>
    <row r="41" spans="3:11" x14ac:dyDescent="0.25">
      <c r="C41" s="7" t="s">
        <v>98</v>
      </c>
    </row>
    <row r="42" spans="3:11" x14ac:dyDescent="0.25">
      <c r="C42" s="3"/>
    </row>
    <row r="43" spans="3:11" ht="23.25" x14ac:dyDescent="0.25">
      <c r="C43" s="7" t="s">
        <v>85</v>
      </c>
      <c r="D43" s="10" t="s">
        <v>63</v>
      </c>
      <c r="E43" s="29" t="s">
        <v>99</v>
      </c>
    </row>
    <row r="44" spans="3:11" x14ac:dyDescent="0.25">
      <c r="C44" s="3" t="s">
        <v>87</v>
      </c>
      <c r="D44" s="13">
        <v>198</v>
      </c>
      <c r="E44" s="14">
        <v>17829</v>
      </c>
    </row>
    <row r="45" spans="3:11" x14ac:dyDescent="0.25">
      <c r="C45" s="3" t="s">
        <v>88</v>
      </c>
      <c r="D45" s="13">
        <v>9</v>
      </c>
      <c r="E45" s="14">
        <v>53</v>
      </c>
    </row>
    <row r="46" spans="3:11" x14ac:dyDescent="0.25">
      <c r="C46" s="3" t="s">
        <v>89</v>
      </c>
      <c r="D46" s="13">
        <v>2</v>
      </c>
      <c r="E46" s="14">
        <v>11648</v>
      </c>
    </row>
    <row r="47" spans="3:11" x14ac:dyDescent="0.25">
      <c r="C47" s="3" t="s">
        <v>90</v>
      </c>
      <c r="D47" s="13">
        <v>52</v>
      </c>
      <c r="E47" s="14">
        <v>106094</v>
      </c>
    </row>
    <row r="48" spans="3:11" x14ac:dyDescent="0.25">
      <c r="C48" s="15" t="s">
        <v>55</v>
      </c>
      <c r="D48" s="16"/>
      <c r="E48" s="40">
        <f>SUM(E44:E47)</f>
        <v>135624</v>
      </c>
      <c r="H48" s="3"/>
      <c r="I48" s="3"/>
      <c r="J48" s="3"/>
      <c r="K48" s="3"/>
    </row>
    <row r="49" spans="3:11" x14ac:dyDescent="0.25">
      <c r="C49" s="32"/>
      <c r="D49" s="33"/>
      <c r="E49" s="34"/>
      <c r="H49" s="3"/>
      <c r="I49" s="3"/>
      <c r="J49" s="3"/>
      <c r="K49" s="3"/>
    </row>
    <row r="50" spans="3:11" x14ac:dyDescent="0.25">
      <c r="C50" s="9"/>
      <c r="D50" s="30"/>
      <c r="E50" s="9"/>
      <c r="F50" s="9"/>
      <c r="G50" s="7" t="s">
        <v>62</v>
      </c>
      <c r="H50" s="9"/>
    </row>
    <row r="51" spans="3:11" s="12" customFormat="1" ht="22.5" x14ac:dyDescent="0.25">
      <c r="C51" s="18" t="s">
        <v>1</v>
      </c>
      <c r="D51" s="19" t="s">
        <v>63</v>
      </c>
      <c r="E51" s="20" t="s">
        <v>93</v>
      </c>
      <c r="F51" s="18" t="s">
        <v>71</v>
      </c>
      <c r="G51" s="18" t="s">
        <v>66</v>
      </c>
      <c r="H51" s="18" t="s">
        <v>67</v>
      </c>
    </row>
    <row r="52" spans="3:11" x14ac:dyDescent="0.25">
      <c r="C52" s="3" t="s">
        <v>36</v>
      </c>
      <c r="D52" s="13">
        <v>49</v>
      </c>
      <c r="E52" s="14">
        <v>112242</v>
      </c>
      <c r="F52" s="39">
        <f>E52/D52</f>
        <v>2290.6530612244896</v>
      </c>
      <c r="G52" s="14">
        <v>30</v>
      </c>
      <c r="H52" s="14">
        <v>15500</v>
      </c>
    </row>
    <row r="53" spans="3:11" x14ac:dyDescent="0.25">
      <c r="C53" s="3" t="s">
        <v>37</v>
      </c>
      <c r="D53" s="13">
        <v>35</v>
      </c>
      <c r="E53" s="14">
        <v>33254</v>
      </c>
      <c r="F53" s="39">
        <f t="shared" ref="F53:F71" si="0">E53/D53</f>
        <v>950.11428571428576</v>
      </c>
      <c r="G53" s="14">
        <v>40</v>
      </c>
      <c r="H53" s="14">
        <v>4000</v>
      </c>
    </row>
    <row r="54" spans="3:11" x14ac:dyDescent="0.25">
      <c r="C54" s="3" t="s">
        <v>38</v>
      </c>
      <c r="D54" s="13">
        <v>61</v>
      </c>
      <c r="E54" s="14">
        <v>135248</v>
      </c>
      <c r="F54" s="39">
        <f t="shared" si="0"/>
        <v>2217.1803278688526</v>
      </c>
      <c r="G54" s="14">
        <v>50</v>
      </c>
      <c r="H54" s="14">
        <v>14037</v>
      </c>
    </row>
    <row r="55" spans="3:11" x14ac:dyDescent="0.25">
      <c r="C55" s="3" t="s">
        <v>39</v>
      </c>
      <c r="D55" s="13">
        <v>32</v>
      </c>
      <c r="E55" s="14">
        <v>184328</v>
      </c>
      <c r="F55" s="39">
        <f t="shared" si="0"/>
        <v>5760.25</v>
      </c>
      <c r="G55" s="14">
        <v>100</v>
      </c>
      <c r="H55" s="14">
        <v>100000</v>
      </c>
    </row>
    <row r="56" spans="3:11" x14ac:dyDescent="0.25">
      <c r="C56" s="3" t="s">
        <v>40</v>
      </c>
      <c r="D56" s="13">
        <v>26</v>
      </c>
      <c r="E56" s="14">
        <v>42804</v>
      </c>
      <c r="F56" s="39">
        <f t="shared" si="0"/>
        <v>1646.3076923076924</v>
      </c>
      <c r="G56" s="14">
        <v>151</v>
      </c>
      <c r="H56" s="14">
        <v>8000</v>
      </c>
    </row>
    <row r="57" spans="3:11" x14ac:dyDescent="0.25">
      <c r="C57" s="3" t="s">
        <v>41</v>
      </c>
      <c r="D57" s="13">
        <v>51</v>
      </c>
      <c r="E57" s="14">
        <v>92546</v>
      </c>
      <c r="F57" s="39">
        <f t="shared" si="0"/>
        <v>1814.6274509803923</v>
      </c>
      <c r="G57" s="14">
        <v>10</v>
      </c>
      <c r="H57" s="14">
        <v>10000</v>
      </c>
    </row>
    <row r="58" spans="3:11" x14ac:dyDescent="0.25">
      <c r="C58" s="3" t="s">
        <v>42</v>
      </c>
      <c r="D58" s="13">
        <v>20</v>
      </c>
      <c r="E58" s="14">
        <v>35795</v>
      </c>
      <c r="F58" s="39">
        <f t="shared" si="0"/>
        <v>1789.75</v>
      </c>
      <c r="G58" s="14">
        <v>28</v>
      </c>
      <c r="H58" s="14">
        <v>8300</v>
      </c>
    </row>
    <row r="59" spans="3:11" x14ac:dyDescent="0.25">
      <c r="C59" s="3" t="s">
        <v>43</v>
      </c>
      <c r="D59" s="13">
        <v>28</v>
      </c>
      <c r="E59" s="14">
        <v>31568</v>
      </c>
      <c r="F59" s="39">
        <f t="shared" si="0"/>
        <v>1127.4285714285713</v>
      </c>
      <c r="G59" s="14">
        <v>15</v>
      </c>
      <c r="H59" s="14">
        <v>4000</v>
      </c>
    </row>
    <row r="60" spans="3:11" x14ac:dyDescent="0.25">
      <c r="C60" s="3" t="s">
        <v>44</v>
      </c>
      <c r="D60" s="13">
        <v>34</v>
      </c>
      <c r="E60" s="14">
        <v>37407</v>
      </c>
      <c r="F60" s="39">
        <f t="shared" si="0"/>
        <v>1100.2058823529412</v>
      </c>
      <c r="G60" s="14">
        <v>40</v>
      </c>
      <c r="H60" s="14">
        <v>6710</v>
      </c>
    </row>
    <row r="61" spans="3:11" x14ac:dyDescent="0.25">
      <c r="C61" s="3" t="s">
        <v>45</v>
      </c>
      <c r="D61" s="13">
        <v>37</v>
      </c>
      <c r="E61" s="14">
        <v>54264</v>
      </c>
      <c r="F61" s="39">
        <f t="shared" si="0"/>
        <v>1466.5945945945946</v>
      </c>
      <c r="G61" s="14">
        <v>6</v>
      </c>
      <c r="H61" s="14">
        <v>5213</v>
      </c>
    </row>
    <row r="62" spans="3:11" x14ac:dyDescent="0.25">
      <c r="C62" s="3" t="s">
        <v>46</v>
      </c>
      <c r="D62" s="13">
        <v>47</v>
      </c>
      <c r="E62" s="14">
        <v>93019</v>
      </c>
      <c r="F62" s="39">
        <f t="shared" si="0"/>
        <v>1979.127659574468</v>
      </c>
      <c r="G62" s="14">
        <v>30</v>
      </c>
      <c r="H62" s="14">
        <v>10000</v>
      </c>
    </row>
    <row r="63" spans="3:11" x14ac:dyDescent="0.25">
      <c r="C63" s="3" t="s">
        <v>47</v>
      </c>
      <c r="D63" s="13">
        <v>26</v>
      </c>
      <c r="E63" s="14">
        <v>38227</v>
      </c>
      <c r="F63" s="39">
        <f t="shared" si="0"/>
        <v>1470.2692307692307</v>
      </c>
      <c r="G63" s="14">
        <v>60</v>
      </c>
      <c r="H63" s="14">
        <v>7500</v>
      </c>
    </row>
    <row r="64" spans="3:11" x14ac:dyDescent="0.25">
      <c r="C64" s="3" t="s">
        <v>48</v>
      </c>
      <c r="D64" s="13">
        <v>67</v>
      </c>
      <c r="E64" s="14">
        <v>55684</v>
      </c>
      <c r="F64" s="39">
        <f t="shared" si="0"/>
        <v>831.1044776119403</v>
      </c>
      <c r="G64" s="14">
        <v>25</v>
      </c>
      <c r="H64" s="14">
        <v>4600</v>
      </c>
    </row>
    <row r="65" spans="3:8" x14ac:dyDescent="0.25">
      <c r="C65" s="3" t="s">
        <v>49</v>
      </c>
      <c r="D65" s="13">
        <v>52</v>
      </c>
      <c r="E65" s="14">
        <v>182635</v>
      </c>
      <c r="F65" s="39">
        <f t="shared" si="0"/>
        <v>3512.2115384615386</v>
      </c>
      <c r="G65" s="14">
        <v>50</v>
      </c>
      <c r="H65" s="14">
        <v>29342</v>
      </c>
    </row>
    <row r="66" spans="3:8" x14ac:dyDescent="0.25">
      <c r="C66" s="3" t="s">
        <v>50</v>
      </c>
      <c r="D66" s="13">
        <v>46</v>
      </c>
      <c r="E66" s="14">
        <v>123778</v>
      </c>
      <c r="F66" s="39">
        <f t="shared" si="0"/>
        <v>2690.8260869565215</v>
      </c>
      <c r="G66" s="14">
        <v>2</v>
      </c>
      <c r="H66" s="14">
        <v>28000</v>
      </c>
    </row>
    <row r="67" spans="3:8" x14ac:dyDescent="0.25">
      <c r="C67" s="3" t="s">
        <v>51</v>
      </c>
      <c r="D67" s="13">
        <v>15</v>
      </c>
      <c r="E67" s="14">
        <v>38309</v>
      </c>
      <c r="F67" s="39">
        <f t="shared" si="0"/>
        <v>2553.9333333333334</v>
      </c>
      <c r="G67" s="14">
        <v>200</v>
      </c>
      <c r="H67" s="14">
        <v>12500</v>
      </c>
    </row>
    <row r="68" spans="3:8" x14ac:dyDescent="0.25">
      <c r="C68" s="3" t="s">
        <v>52</v>
      </c>
      <c r="D68" s="13">
        <v>64</v>
      </c>
      <c r="E68" s="14">
        <v>99850</v>
      </c>
      <c r="F68" s="39">
        <f t="shared" si="0"/>
        <v>1560.15625</v>
      </c>
      <c r="G68" s="14">
        <v>23</v>
      </c>
      <c r="H68" s="14">
        <v>8000</v>
      </c>
    </row>
    <row r="69" spans="3:8" x14ac:dyDescent="0.25">
      <c r="C69" s="3" t="s">
        <v>53</v>
      </c>
      <c r="D69" s="13">
        <v>30</v>
      </c>
      <c r="E69" s="14">
        <v>26451</v>
      </c>
      <c r="F69" s="39">
        <f t="shared" si="0"/>
        <v>881.7</v>
      </c>
      <c r="G69" s="14">
        <v>80</v>
      </c>
      <c r="H69" s="14">
        <v>4000</v>
      </c>
    </row>
    <row r="70" spans="3:8" x14ac:dyDescent="0.25">
      <c r="C70" s="21" t="s">
        <v>54</v>
      </c>
      <c r="D70" s="22">
        <v>44</v>
      </c>
      <c r="E70" s="23">
        <v>48026</v>
      </c>
      <c r="F70" s="41">
        <f t="shared" si="0"/>
        <v>1091.5</v>
      </c>
      <c r="G70" s="23">
        <v>50</v>
      </c>
      <c r="H70" s="23">
        <v>4700</v>
      </c>
    </row>
    <row r="71" spans="3:8" x14ac:dyDescent="0.25">
      <c r="C71" s="6" t="s">
        <v>55</v>
      </c>
      <c r="D71" s="38">
        <f>SUM(D52:D70)</f>
        <v>764</v>
      </c>
      <c r="E71" s="44">
        <f>SUM(E52:E70)</f>
        <v>1465435</v>
      </c>
      <c r="F71" s="45">
        <f t="shared" si="0"/>
        <v>1918.1086387434555</v>
      </c>
      <c r="G71" s="44">
        <f>MIN(G52:G70)</f>
        <v>2</v>
      </c>
      <c r="H71" s="44">
        <f>MAX(H52:H70)</f>
        <v>100000</v>
      </c>
    </row>
    <row r="72" spans="3:8" x14ac:dyDescent="0.25">
      <c r="C72" s="3"/>
      <c r="D72" s="11"/>
      <c r="E72" s="3"/>
      <c r="F72" s="3"/>
      <c r="G72" s="3"/>
      <c r="H72" s="3"/>
    </row>
    <row r="73" spans="3:8" x14ac:dyDescent="0.25">
      <c r="C73" s="7"/>
      <c r="D73" s="11"/>
      <c r="E73" s="3"/>
      <c r="F73" s="3"/>
      <c r="G73" s="3"/>
      <c r="H73" s="3"/>
    </row>
    <row r="74" spans="3:8" x14ac:dyDescent="0.25">
      <c r="C74" s="9"/>
      <c r="D74" s="30"/>
      <c r="E74" s="9"/>
      <c r="F74" s="9"/>
      <c r="G74" s="7" t="s">
        <v>62</v>
      </c>
      <c r="H74" s="9"/>
    </row>
    <row r="75" spans="3:8" ht="22.5" x14ac:dyDescent="0.25">
      <c r="C75" s="18" t="s">
        <v>1</v>
      </c>
      <c r="D75" s="19" t="s">
        <v>63</v>
      </c>
      <c r="E75" s="20" t="s">
        <v>94</v>
      </c>
      <c r="F75" s="18" t="s">
        <v>71</v>
      </c>
      <c r="G75" s="18" t="s">
        <v>66</v>
      </c>
      <c r="H75" s="18" t="s">
        <v>67</v>
      </c>
    </row>
    <row r="76" spans="3:8" x14ac:dyDescent="0.25">
      <c r="C76" s="3" t="s">
        <v>36</v>
      </c>
      <c r="D76" s="13">
        <v>13</v>
      </c>
      <c r="E76" s="14">
        <v>530</v>
      </c>
      <c r="F76" s="39">
        <f>E76/D76</f>
        <v>40.769230769230766</v>
      </c>
      <c r="G76" s="14">
        <v>1</v>
      </c>
      <c r="H76" s="14">
        <v>247</v>
      </c>
    </row>
    <row r="77" spans="3:8" x14ac:dyDescent="0.25">
      <c r="C77" s="3" t="s">
        <v>37</v>
      </c>
      <c r="D77" s="13">
        <v>8</v>
      </c>
      <c r="E77" s="14">
        <v>6997</v>
      </c>
      <c r="F77" s="39">
        <f t="shared" ref="F77:F94" si="1">E77/D77</f>
        <v>874.625</v>
      </c>
      <c r="G77" s="14">
        <v>9</v>
      </c>
      <c r="H77" s="14">
        <v>5000</v>
      </c>
    </row>
    <row r="78" spans="3:8" x14ac:dyDescent="0.25">
      <c r="C78" s="3" t="s">
        <v>38</v>
      </c>
      <c r="D78" s="13">
        <v>11</v>
      </c>
      <c r="E78" s="14">
        <v>782</v>
      </c>
      <c r="F78" s="39">
        <f t="shared" si="1"/>
        <v>71.090909090909093</v>
      </c>
      <c r="G78" s="14">
        <v>1</v>
      </c>
      <c r="H78" s="14">
        <v>235</v>
      </c>
    </row>
    <row r="79" spans="3:8" x14ac:dyDescent="0.25">
      <c r="C79" s="3" t="s">
        <v>39</v>
      </c>
      <c r="D79" s="13">
        <v>2</v>
      </c>
      <c r="E79" s="14">
        <v>90</v>
      </c>
      <c r="F79" s="39">
        <f t="shared" si="1"/>
        <v>45</v>
      </c>
      <c r="G79" s="14">
        <v>40</v>
      </c>
      <c r="H79" s="14">
        <v>50</v>
      </c>
    </row>
    <row r="80" spans="3:8" x14ac:dyDescent="0.25">
      <c r="C80" s="3" t="s">
        <v>40</v>
      </c>
      <c r="D80" s="13">
        <v>4</v>
      </c>
      <c r="E80" s="14">
        <v>2937</v>
      </c>
      <c r="F80" s="39">
        <f t="shared" si="1"/>
        <v>734.25</v>
      </c>
      <c r="G80" s="14">
        <v>7</v>
      </c>
      <c r="H80" s="14">
        <v>2500</v>
      </c>
    </row>
    <row r="81" spans="3:8" x14ac:dyDescent="0.25">
      <c r="C81" s="3" t="s">
        <v>41</v>
      </c>
      <c r="D81" s="13">
        <v>8</v>
      </c>
      <c r="E81" s="14">
        <v>430</v>
      </c>
      <c r="F81" s="39">
        <f t="shared" si="1"/>
        <v>53.75</v>
      </c>
      <c r="G81" s="14">
        <v>1</v>
      </c>
      <c r="H81" s="14">
        <v>300</v>
      </c>
    </row>
    <row r="82" spans="3:8" x14ac:dyDescent="0.25">
      <c r="C82" s="3" t="s">
        <v>42</v>
      </c>
      <c r="D82" s="13">
        <v>2</v>
      </c>
      <c r="E82" s="14">
        <v>320</v>
      </c>
      <c r="F82" s="39">
        <f t="shared" si="1"/>
        <v>160</v>
      </c>
      <c r="G82" s="14">
        <v>100</v>
      </c>
      <c r="H82" s="14">
        <v>220</v>
      </c>
    </row>
    <row r="83" spans="3:8" x14ac:dyDescent="0.25">
      <c r="C83" s="3" t="s">
        <v>43</v>
      </c>
      <c r="D83" s="13">
        <v>2</v>
      </c>
      <c r="E83" s="14">
        <v>25</v>
      </c>
      <c r="F83" s="39">
        <f t="shared" si="1"/>
        <v>12.5</v>
      </c>
      <c r="G83" s="14">
        <v>1</v>
      </c>
      <c r="H83" s="14">
        <v>24</v>
      </c>
    </row>
    <row r="84" spans="3:8" x14ac:dyDescent="0.25">
      <c r="C84" s="3" t="s">
        <v>44</v>
      </c>
      <c r="D84" s="13">
        <v>3</v>
      </c>
      <c r="E84" s="14">
        <v>50</v>
      </c>
      <c r="F84" s="39">
        <f t="shared" si="1"/>
        <v>16.666666666666668</v>
      </c>
      <c r="G84" s="14">
        <v>10</v>
      </c>
      <c r="H84" s="14">
        <v>20</v>
      </c>
    </row>
    <row r="85" spans="3:8" x14ac:dyDescent="0.25">
      <c r="C85" s="3" t="s">
        <v>45</v>
      </c>
      <c r="D85" s="13">
        <v>3</v>
      </c>
      <c r="E85" s="14">
        <v>504</v>
      </c>
      <c r="F85" s="39">
        <f t="shared" si="1"/>
        <v>168</v>
      </c>
      <c r="G85" s="14">
        <v>4</v>
      </c>
      <c r="H85" s="14">
        <v>400</v>
      </c>
    </row>
    <row r="86" spans="3:8" x14ac:dyDescent="0.25">
      <c r="C86" s="3" t="s">
        <v>46</v>
      </c>
      <c r="D86" s="13">
        <v>4</v>
      </c>
      <c r="E86" s="14">
        <v>59</v>
      </c>
      <c r="F86" s="39">
        <f t="shared" si="1"/>
        <v>14.75</v>
      </c>
      <c r="G86" s="14">
        <v>2</v>
      </c>
      <c r="H86" s="14">
        <v>50</v>
      </c>
    </row>
    <row r="87" spans="3:8" x14ac:dyDescent="0.25">
      <c r="C87" s="3" t="s">
        <v>47</v>
      </c>
      <c r="D87" s="13">
        <v>3</v>
      </c>
      <c r="E87" s="14">
        <v>144</v>
      </c>
      <c r="F87" s="39">
        <f t="shared" si="1"/>
        <v>48</v>
      </c>
      <c r="G87" s="14">
        <v>20</v>
      </c>
      <c r="H87" s="14">
        <v>100</v>
      </c>
    </row>
    <row r="88" spans="3:8" x14ac:dyDescent="0.25">
      <c r="C88" s="3" t="s">
        <v>48</v>
      </c>
      <c r="D88" s="13">
        <v>7</v>
      </c>
      <c r="E88" s="14">
        <v>513</v>
      </c>
      <c r="F88" s="39">
        <f t="shared" si="1"/>
        <v>73.285714285714292</v>
      </c>
      <c r="G88" s="14">
        <v>2</v>
      </c>
      <c r="H88" s="14">
        <v>350</v>
      </c>
    </row>
    <row r="89" spans="3:8" x14ac:dyDescent="0.25">
      <c r="C89" s="3" t="s">
        <v>49</v>
      </c>
      <c r="D89" s="13">
        <v>8</v>
      </c>
      <c r="E89" s="14">
        <v>397</v>
      </c>
      <c r="F89" s="39">
        <f t="shared" si="1"/>
        <v>49.625</v>
      </c>
      <c r="G89" s="14">
        <v>1</v>
      </c>
      <c r="H89" s="14">
        <v>200</v>
      </c>
    </row>
    <row r="90" spans="3:8" x14ac:dyDescent="0.25">
      <c r="C90" s="3" t="s">
        <v>50</v>
      </c>
      <c r="D90" s="13">
        <v>12</v>
      </c>
      <c r="E90" s="14">
        <v>584</v>
      </c>
      <c r="F90" s="39">
        <f t="shared" si="1"/>
        <v>48.666666666666664</v>
      </c>
      <c r="G90" s="14">
        <v>1</v>
      </c>
      <c r="H90" s="14">
        <v>214</v>
      </c>
    </row>
    <row r="91" spans="3:8" x14ac:dyDescent="0.25">
      <c r="C91" s="3" t="s">
        <v>51</v>
      </c>
      <c r="D91" s="13">
        <v>2</v>
      </c>
      <c r="E91" s="14">
        <v>180</v>
      </c>
      <c r="F91" s="39">
        <f t="shared" si="1"/>
        <v>90</v>
      </c>
      <c r="G91" s="14">
        <v>30</v>
      </c>
      <c r="H91" s="14">
        <v>150</v>
      </c>
    </row>
    <row r="92" spans="3:8" x14ac:dyDescent="0.25">
      <c r="C92" s="3" t="s">
        <v>52</v>
      </c>
      <c r="D92" s="13">
        <v>6</v>
      </c>
      <c r="E92" s="14">
        <v>620</v>
      </c>
      <c r="F92" s="39">
        <f t="shared" si="1"/>
        <v>103.33333333333333</v>
      </c>
      <c r="G92" s="14">
        <v>2</v>
      </c>
      <c r="H92" s="14">
        <v>450</v>
      </c>
    </row>
    <row r="93" spans="3:8" x14ac:dyDescent="0.25">
      <c r="C93" s="3" t="s">
        <v>53</v>
      </c>
      <c r="D93" s="13">
        <v>0</v>
      </c>
      <c r="E93" s="14"/>
      <c r="F93" s="39"/>
      <c r="G93" s="14"/>
      <c r="H93" s="14"/>
    </row>
    <row r="94" spans="3:8" x14ac:dyDescent="0.25">
      <c r="C94" s="21" t="s">
        <v>54</v>
      </c>
      <c r="D94" s="22">
        <v>6</v>
      </c>
      <c r="E94" s="23">
        <v>303</v>
      </c>
      <c r="F94" s="41">
        <f t="shared" si="1"/>
        <v>50.5</v>
      </c>
      <c r="G94" s="23">
        <v>8</v>
      </c>
      <c r="H94" s="23">
        <v>150</v>
      </c>
    </row>
    <row r="95" spans="3:8" x14ac:dyDescent="0.25">
      <c r="C95" s="6" t="s">
        <v>55</v>
      </c>
      <c r="D95" s="42">
        <f>SUM(D76:D94)</f>
        <v>104</v>
      </c>
      <c r="E95" s="43">
        <f>SUM(E76:E94)</f>
        <v>15465</v>
      </c>
      <c r="F95" s="43">
        <f t="shared" ref="F95" si="2">E95/D95</f>
        <v>148.70192307692307</v>
      </c>
      <c r="G95" s="43">
        <f>MIN(G76:G94)</f>
        <v>1</v>
      </c>
      <c r="H95" s="43">
        <f>MAX(H76:H94)</f>
        <v>5000</v>
      </c>
    </row>
    <row r="98" spans="3:8" x14ac:dyDescent="0.25">
      <c r="C98" s="9"/>
      <c r="D98" s="30"/>
      <c r="E98" s="9"/>
      <c r="F98" s="9"/>
      <c r="G98" s="7" t="s">
        <v>62</v>
      </c>
      <c r="H98" s="9"/>
    </row>
    <row r="99" spans="3:8" ht="22.5" x14ac:dyDescent="0.25">
      <c r="C99" s="18" t="s">
        <v>1</v>
      </c>
      <c r="D99" s="19" t="s">
        <v>63</v>
      </c>
      <c r="E99" s="20" t="s">
        <v>95</v>
      </c>
      <c r="F99" s="18" t="s">
        <v>71</v>
      </c>
      <c r="G99" s="18" t="s">
        <v>66</v>
      </c>
      <c r="H99" s="18" t="s">
        <v>67</v>
      </c>
    </row>
    <row r="100" spans="3:8" x14ac:dyDescent="0.25">
      <c r="C100" s="3" t="s">
        <v>36</v>
      </c>
      <c r="D100" s="13">
        <v>1</v>
      </c>
      <c r="E100" s="14">
        <v>3</v>
      </c>
      <c r="F100" s="39">
        <f>E100/D100</f>
        <v>3</v>
      </c>
      <c r="G100" s="14">
        <v>3</v>
      </c>
      <c r="H100" s="14">
        <v>3</v>
      </c>
    </row>
    <row r="101" spans="3:8" x14ac:dyDescent="0.25">
      <c r="C101" s="3" t="s">
        <v>37</v>
      </c>
      <c r="D101" s="13">
        <v>0</v>
      </c>
      <c r="E101" s="14"/>
      <c r="F101" s="39"/>
      <c r="G101" s="14"/>
      <c r="H101" s="14"/>
    </row>
    <row r="102" spans="3:8" x14ac:dyDescent="0.25">
      <c r="C102" s="3" t="s">
        <v>38</v>
      </c>
      <c r="D102" s="13">
        <v>0</v>
      </c>
      <c r="E102" s="14"/>
      <c r="F102" s="39"/>
      <c r="G102" s="14"/>
      <c r="H102" s="14"/>
    </row>
    <row r="103" spans="3:8" x14ac:dyDescent="0.25">
      <c r="C103" s="3" t="s">
        <v>39</v>
      </c>
      <c r="D103" s="13">
        <v>1</v>
      </c>
      <c r="E103" s="14">
        <v>45</v>
      </c>
      <c r="F103" s="39">
        <f t="shared" ref="F103:F116" si="3">E103/D103</f>
        <v>45</v>
      </c>
      <c r="G103" s="14">
        <v>45</v>
      </c>
      <c r="H103" s="14">
        <v>45</v>
      </c>
    </row>
    <row r="104" spans="3:8" x14ac:dyDescent="0.25">
      <c r="C104" s="3" t="s">
        <v>40</v>
      </c>
      <c r="D104" s="13">
        <v>2</v>
      </c>
      <c r="E104" s="14">
        <v>85002</v>
      </c>
      <c r="F104" s="39">
        <f t="shared" si="3"/>
        <v>42501</v>
      </c>
      <c r="G104" s="14">
        <v>2</v>
      </c>
      <c r="H104" s="14">
        <v>85000</v>
      </c>
    </row>
    <row r="105" spans="3:8" x14ac:dyDescent="0.25">
      <c r="C105" s="3" t="s">
        <v>41</v>
      </c>
      <c r="D105" s="13">
        <v>0</v>
      </c>
      <c r="E105" s="14"/>
      <c r="F105" s="39"/>
      <c r="G105" s="14"/>
      <c r="H105" s="14"/>
    </row>
    <row r="106" spans="3:8" x14ac:dyDescent="0.25">
      <c r="C106" s="3" t="s">
        <v>42</v>
      </c>
      <c r="D106" s="13">
        <v>1</v>
      </c>
      <c r="E106" s="14">
        <v>50</v>
      </c>
      <c r="F106" s="39">
        <f t="shared" si="3"/>
        <v>50</v>
      </c>
      <c r="G106" s="14">
        <v>50</v>
      </c>
      <c r="H106" s="14">
        <v>50</v>
      </c>
    </row>
    <row r="107" spans="3:8" x14ac:dyDescent="0.25">
      <c r="C107" s="3" t="s">
        <v>43</v>
      </c>
      <c r="D107" s="13">
        <v>0</v>
      </c>
      <c r="E107" s="14"/>
      <c r="F107" s="39"/>
      <c r="G107" s="14"/>
      <c r="H107" s="14"/>
    </row>
    <row r="108" spans="3:8" x14ac:dyDescent="0.25">
      <c r="C108" s="3" t="s">
        <v>44</v>
      </c>
      <c r="D108" s="13">
        <v>1</v>
      </c>
      <c r="E108" s="14">
        <v>10</v>
      </c>
      <c r="F108" s="39">
        <f t="shared" si="3"/>
        <v>10</v>
      </c>
      <c r="G108" s="14">
        <v>10</v>
      </c>
      <c r="H108" s="14">
        <v>10</v>
      </c>
    </row>
    <row r="109" spans="3:8" x14ac:dyDescent="0.25">
      <c r="C109" s="3" t="s">
        <v>45</v>
      </c>
      <c r="D109" s="13">
        <v>0</v>
      </c>
      <c r="E109" s="14"/>
      <c r="F109" s="39"/>
      <c r="G109" s="14"/>
      <c r="H109" s="14"/>
    </row>
    <row r="110" spans="3:8" x14ac:dyDescent="0.25">
      <c r="C110" s="3" t="s">
        <v>46</v>
      </c>
      <c r="D110" s="13">
        <v>1</v>
      </c>
      <c r="E110" s="14">
        <v>83000</v>
      </c>
      <c r="F110" s="39">
        <f t="shared" si="3"/>
        <v>83000</v>
      </c>
      <c r="G110" s="14">
        <v>83000</v>
      </c>
      <c r="H110" s="14">
        <v>83000</v>
      </c>
    </row>
    <row r="111" spans="3:8" x14ac:dyDescent="0.25">
      <c r="C111" s="3" t="s">
        <v>47</v>
      </c>
      <c r="D111" s="13">
        <v>0</v>
      </c>
      <c r="E111" s="14"/>
      <c r="F111" s="39"/>
      <c r="G111" s="14"/>
      <c r="H111" s="14"/>
    </row>
    <row r="112" spans="3:8" x14ac:dyDescent="0.25">
      <c r="C112" s="3" t="s">
        <v>48</v>
      </c>
      <c r="D112" s="13">
        <v>2</v>
      </c>
      <c r="E112" s="14">
        <v>3</v>
      </c>
      <c r="F112" s="39">
        <f t="shared" si="3"/>
        <v>1.5</v>
      </c>
      <c r="G112" s="14">
        <v>1</v>
      </c>
      <c r="H112" s="14">
        <v>2</v>
      </c>
    </row>
    <row r="113" spans="3:8" x14ac:dyDescent="0.25">
      <c r="C113" s="3" t="s">
        <v>49</v>
      </c>
      <c r="D113" s="13">
        <v>2</v>
      </c>
      <c r="E113" s="14">
        <v>51</v>
      </c>
      <c r="F113" s="39">
        <f t="shared" si="3"/>
        <v>25.5</v>
      </c>
      <c r="G113" s="14">
        <v>1</v>
      </c>
      <c r="H113" s="14">
        <v>50</v>
      </c>
    </row>
    <row r="114" spans="3:8" x14ac:dyDescent="0.25">
      <c r="C114" s="3" t="s">
        <v>50</v>
      </c>
      <c r="D114" s="13">
        <v>3</v>
      </c>
      <c r="E114" s="14">
        <v>48</v>
      </c>
      <c r="F114" s="39">
        <f t="shared" si="3"/>
        <v>16</v>
      </c>
      <c r="G114" s="14">
        <v>1</v>
      </c>
      <c r="H114" s="14">
        <v>40</v>
      </c>
    </row>
    <row r="115" spans="3:8" x14ac:dyDescent="0.25">
      <c r="C115" s="3" t="s">
        <v>51</v>
      </c>
      <c r="D115" s="13">
        <v>0</v>
      </c>
      <c r="E115" s="14"/>
      <c r="F115" s="39"/>
      <c r="G115" s="14"/>
      <c r="H115" s="14"/>
    </row>
    <row r="116" spans="3:8" x14ac:dyDescent="0.25">
      <c r="C116" s="3" t="s">
        <v>52</v>
      </c>
      <c r="D116" s="13">
        <v>1</v>
      </c>
      <c r="E116" s="14">
        <v>3</v>
      </c>
      <c r="F116" s="39">
        <f t="shared" si="3"/>
        <v>3</v>
      </c>
      <c r="G116" s="14">
        <v>3</v>
      </c>
      <c r="H116" s="14">
        <v>3</v>
      </c>
    </row>
    <row r="117" spans="3:8" x14ac:dyDescent="0.25">
      <c r="C117" s="3" t="s">
        <v>53</v>
      </c>
      <c r="D117" s="13">
        <v>0</v>
      </c>
      <c r="E117" s="14"/>
      <c r="F117" s="39"/>
      <c r="G117" s="14"/>
      <c r="H117" s="14"/>
    </row>
    <row r="118" spans="3:8" x14ac:dyDescent="0.25">
      <c r="C118" s="21" t="s">
        <v>54</v>
      </c>
      <c r="D118" s="22">
        <v>0</v>
      </c>
      <c r="E118" s="23"/>
      <c r="F118" s="41"/>
      <c r="G118" s="23"/>
      <c r="H118" s="23"/>
    </row>
    <row r="119" spans="3:8" x14ac:dyDescent="0.25">
      <c r="C119" s="6" t="s">
        <v>55</v>
      </c>
      <c r="D119" s="42">
        <f>SUM(D100:D118)</f>
        <v>15</v>
      </c>
      <c r="E119" s="43">
        <f>SUM(E100:E118)</f>
        <v>168215</v>
      </c>
      <c r="F119" s="43">
        <f t="shared" ref="F119" si="4">E119/D119</f>
        <v>11214.333333333334</v>
      </c>
      <c r="G119" s="43">
        <f>MIN(G100:G118)</f>
        <v>1</v>
      </c>
      <c r="H119" s="43">
        <f>MAX(H100:H118)</f>
        <v>85000</v>
      </c>
    </row>
    <row r="122" spans="3:8" x14ac:dyDescent="0.25">
      <c r="C122" s="9"/>
      <c r="D122" s="30"/>
      <c r="E122" s="9"/>
      <c r="F122" s="9"/>
      <c r="G122" s="7" t="s">
        <v>62</v>
      </c>
      <c r="H122" s="9"/>
    </row>
    <row r="123" spans="3:8" ht="22.5" x14ac:dyDescent="0.25">
      <c r="C123" s="18" t="s">
        <v>1</v>
      </c>
      <c r="D123" s="19" t="s">
        <v>63</v>
      </c>
      <c r="E123" s="20" t="s">
        <v>96</v>
      </c>
      <c r="F123" s="18" t="s">
        <v>71</v>
      </c>
      <c r="G123" s="18" t="s">
        <v>66</v>
      </c>
      <c r="H123" s="18" t="s">
        <v>67</v>
      </c>
    </row>
    <row r="124" spans="3:8" x14ac:dyDescent="0.25">
      <c r="C124" s="3" t="s">
        <v>36</v>
      </c>
      <c r="D124" s="13">
        <v>26</v>
      </c>
      <c r="E124" s="14">
        <v>60181</v>
      </c>
      <c r="F124" s="39">
        <f>E124/D124</f>
        <v>2314.6538461538462</v>
      </c>
      <c r="G124" s="14">
        <v>14</v>
      </c>
      <c r="H124" s="14">
        <v>13500</v>
      </c>
    </row>
    <row r="125" spans="3:8" x14ac:dyDescent="0.25">
      <c r="C125" s="3" t="s">
        <v>37</v>
      </c>
      <c r="D125" s="13">
        <v>14</v>
      </c>
      <c r="E125" s="14">
        <v>8568</v>
      </c>
      <c r="F125" s="39">
        <f t="shared" ref="F125:F143" si="5">E125/D125</f>
        <v>612</v>
      </c>
      <c r="G125" s="14">
        <v>2</v>
      </c>
      <c r="H125" s="14">
        <v>3100</v>
      </c>
    </row>
    <row r="126" spans="3:8" x14ac:dyDescent="0.25">
      <c r="C126" s="3" t="s">
        <v>38</v>
      </c>
      <c r="D126" s="13">
        <v>24</v>
      </c>
      <c r="E126" s="14">
        <v>66236</v>
      </c>
      <c r="F126" s="39">
        <f t="shared" si="5"/>
        <v>2759.8333333333335</v>
      </c>
      <c r="G126" s="14">
        <v>43</v>
      </c>
      <c r="H126" s="14">
        <v>30000</v>
      </c>
    </row>
    <row r="127" spans="3:8" x14ac:dyDescent="0.25">
      <c r="C127" s="3" t="s">
        <v>39</v>
      </c>
      <c r="D127" s="13">
        <v>17</v>
      </c>
      <c r="E127" s="14">
        <v>13615</v>
      </c>
      <c r="F127" s="39">
        <f t="shared" si="5"/>
        <v>800.88235294117646</v>
      </c>
      <c r="G127" s="14">
        <v>30</v>
      </c>
      <c r="H127" s="14">
        <v>2700</v>
      </c>
    </row>
    <row r="128" spans="3:8" x14ac:dyDescent="0.25">
      <c r="C128" s="3" t="s">
        <v>40</v>
      </c>
      <c r="D128" s="13">
        <v>17</v>
      </c>
      <c r="E128" s="14">
        <v>29468</v>
      </c>
      <c r="F128" s="39">
        <f t="shared" si="5"/>
        <v>1733.4117647058824</v>
      </c>
      <c r="G128" s="14">
        <v>10</v>
      </c>
      <c r="H128" s="14">
        <v>10000</v>
      </c>
    </row>
    <row r="129" spans="3:8" x14ac:dyDescent="0.25">
      <c r="C129" s="3" t="s">
        <v>41</v>
      </c>
      <c r="D129" s="13">
        <v>19</v>
      </c>
      <c r="E129" s="14">
        <v>49875</v>
      </c>
      <c r="F129" s="39">
        <f t="shared" si="5"/>
        <v>2625</v>
      </c>
      <c r="G129" s="14">
        <v>10</v>
      </c>
      <c r="H129" s="14">
        <v>12000</v>
      </c>
    </row>
    <row r="130" spans="3:8" x14ac:dyDescent="0.25">
      <c r="C130" s="3" t="s">
        <v>42</v>
      </c>
      <c r="D130" s="13">
        <v>8</v>
      </c>
      <c r="E130" s="14">
        <v>9770</v>
      </c>
      <c r="F130" s="39">
        <f t="shared" si="5"/>
        <v>1221.25</v>
      </c>
      <c r="G130" s="14">
        <v>100</v>
      </c>
      <c r="H130" s="14">
        <v>4100</v>
      </c>
    </row>
    <row r="131" spans="3:8" x14ac:dyDescent="0.25">
      <c r="C131" s="3" t="s">
        <v>43</v>
      </c>
      <c r="D131" s="13">
        <v>8</v>
      </c>
      <c r="E131" s="14">
        <v>30764</v>
      </c>
      <c r="F131" s="39">
        <f t="shared" si="5"/>
        <v>3845.5</v>
      </c>
      <c r="G131" s="14">
        <v>10</v>
      </c>
      <c r="H131" s="14">
        <v>23430</v>
      </c>
    </row>
    <row r="132" spans="3:8" x14ac:dyDescent="0.25">
      <c r="C132" s="3" t="s">
        <v>44</v>
      </c>
      <c r="D132" s="13">
        <v>8</v>
      </c>
      <c r="E132" s="14">
        <v>12803</v>
      </c>
      <c r="F132" s="39">
        <f t="shared" si="5"/>
        <v>1600.375</v>
      </c>
      <c r="G132" s="14">
        <v>3</v>
      </c>
      <c r="H132" s="14">
        <v>6000</v>
      </c>
    </row>
    <row r="133" spans="3:8" x14ac:dyDescent="0.25">
      <c r="C133" s="3" t="s">
        <v>45</v>
      </c>
      <c r="D133" s="13">
        <v>5</v>
      </c>
      <c r="E133" s="14">
        <v>9430</v>
      </c>
      <c r="F133" s="39">
        <f t="shared" si="5"/>
        <v>1886</v>
      </c>
      <c r="G133" s="14">
        <v>50</v>
      </c>
      <c r="H133" s="14">
        <v>8000</v>
      </c>
    </row>
    <row r="134" spans="3:8" x14ac:dyDescent="0.25">
      <c r="C134" s="3" t="s">
        <v>46</v>
      </c>
      <c r="D134" s="13">
        <v>9</v>
      </c>
      <c r="E134" s="14">
        <v>22915</v>
      </c>
      <c r="F134" s="39">
        <f t="shared" si="5"/>
        <v>2546.1111111111113</v>
      </c>
      <c r="G134" s="14">
        <v>15</v>
      </c>
      <c r="H134" s="14">
        <v>10000</v>
      </c>
    </row>
    <row r="135" spans="3:8" x14ac:dyDescent="0.25">
      <c r="C135" s="3" t="s">
        <v>47</v>
      </c>
      <c r="D135" s="13">
        <v>6</v>
      </c>
      <c r="E135" s="14">
        <v>106052</v>
      </c>
      <c r="F135" s="39">
        <f t="shared" si="5"/>
        <v>17675.333333333332</v>
      </c>
      <c r="G135" s="14">
        <v>2</v>
      </c>
      <c r="H135" s="14">
        <v>95500</v>
      </c>
    </row>
    <row r="136" spans="3:8" x14ac:dyDescent="0.25">
      <c r="C136" s="3" t="s">
        <v>48</v>
      </c>
      <c r="D136" s="13">
        <v>21</v>
      </c>
      <c r="E136" s="14">
        <v>55315</v>
      </c>
      <c r="F136" s="39">
        <f t="shared" si="5"/>
        <v>2634.0476190476193</v>
      </c>
      <c r="G136" s="14">
        <v>10</v>
      </c>
      <c r="H136" s="14">
        <v>32000</v>
      </c>
    </row>
    <row r="137" spans="3:8" x14ac:dyDescent="0.25">
      <c r="C137" s="3" t="s">
        <v>49</v>
      </c>
      <c r="D137" s="13">
        <v>17</v>
      </c>
      <c r="E137" s="14">
        <v>47945</v>
      </c>
      <c r="F137" s="39">
        <f t="shared" si="5"/>
        <v>2820.294117647059</v>
      </c>
      <c r="G137" s="14">
        <v>15</v>
      </c>
      <c r="H137" s="14">
        <v>20800</v>
      </c>
    </row>
    <row r="138" spans="3:8" x14ac:dyDescent="0.25">
      <c r="C138" s="3" t="s">
        <v>50</v>
      </c>
      <c r="D138" s="13">
        <v>28</v>
      </c>
      <c r="E138" s="14">
        <v>30727</v>
      </c>
      <c r="F138" s="39">
        <f t="shared" si="5"/>
        <v>1097.3928571428571</v>
      </c>
      <c r="G138" s="14">
        <v>3</v>
      </c>
      <c r="H138" s="14">
        <v>5500</v>
      </c>
    </row>
    <row r="139" spans="3:8" x14ac:dyDescent="0.25">
      <c r="C139" s="3" t="s">
        <v>51</v>
      </c>
      <c r="D139" s="13">
        <v>5</v>
      </c>
      <c r="E139" s="14">
        <v>2500</v>
      </c>
      <c r="F139" s="39">
        <f t="shared" si="5"/>
        <v>500</v>
      </c>
      <c r="G139" s="14">
        <v>150</v>
      </c>
      <c r="H139" s="14">
        <v>1000</v>
      </c>
    </row>
    <row r="140" spans="3:8" x14ac:dyDescent="0.25">
      <c r="C140" s="3" t="s">
        <v>52</v>
      </c>
      <c r="D140" s="13">
        <v>11</v>
      </c>
      <c r="E140" s="14">
        <v>5756</v>
      </c>
      <c r="F140" s="39">
        <f t="shared" si="5"/>
        <v>523.27272727272725</v>
      </c>
      <c r="G140" s="14">
        <v>7</v>
      </c>
      <c r="H140" s="14">
        <v>2500</v>
      </c>
    </row>
    <row r="141" spans="3:8" x14ac:dyDescent="0.25">
      <c r="C141" s="3" t="s">
        <v>53</v>
      </c>
      <c r="D141" s="13">
        <v>8</v>
      </c>
      <c r="E141" s="14">
        <v>21289</v>
      </c>
      <c r="F141" s="39">
        <f t="shared" si="5"/>
        <v>2661.125</v>
      </c>
      <c r="G141" s="14">
        <v>9</v>
      </c>
      <c r="H141" s="14">
        <v>20000</v>
      </c>
    </row>
    <row r="142" spans="3:8" x14ac:dyDescent="0.25">
      <c r="C142" s="21" t="s">
        <v>54</v>
      </c>
      <c r="D142" s="22">
        <v>18</v>
      </c>
      <c r="E142" s="23">
        <v>56194</v>
      </c>
      <c r="F142" s="41">
        <f t="shared" si="5"/>
        <v>3121.8888888888887</v>
      </c>
      <c r="G142" s="23">
        <v>8</v>
      </c>
      <c r="H142" s="23">
        <v>43000</v>
      </c>
    </row>
    <row r="143" spans="3:8" x14ac:dyDescent="0.25">
      <c r="C143" s="6" t="s">
        <v>55</v>
      </c>
      <c r="D143" s="42">
        <f>SUM(D124:D142)</f>
        <v>269</v>
      </c>
      <c r="E143" s="43">
        <f>SUM(E124:E142)</f>
        <v>639403</v>
      </c>
      <c r="F143" s="43">
        <f t="shared" si="5"/>
        <v>2376.9628252788102</v>
      </c>
      <c r="G143" s="43">
        <f>MIN(G124:G142)</f>
        <v>2</v>
      </c>
      <c r="H143" s="43">
        <f>MAX(H124:H142)</f>
        <v>95500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5" x14ac:dyDescent="0.25"/>
  <cols>
    <col min="1" max="1" width="10.28515625" customWidth="1"/>
    <col min="2" max="2" width="7.28515625" customWidth="1"/>
    <col min="3" max="3" width="32.7109375" customWidth="1"/>
    <col min="4" max="4" width="5.42578125" customWidth="1"/>
    <col min="5" max="5" width="13.28515625" customWidth="1"/>
  </cols>
  <sheetData>
    <row r="1" spans="1:8" ht="20.25" x14ac:dyDescent="0.3">
      <c r="A1" s="1" t="s">
        <v>30</v>
      </c>
      <c r="B1" s="2"/>
    </row>
    <row r="2" spans="1:8" x14ac:dyDescent="0.25">
      <c r="A2" s="3" t="s">
        <v>24</v>
      </c>
      <c r="B2" s="4" t="s">
        <v>25</v>
      </c>
    </row>
    <row r="3" spans="1:8" x14ac:dyDescent="0.25">
      <c r="A3" s="3" t="s">
        <v>26</v>
      </c>
      <c r="B3" s="4" t="s">
        <v>27</v>
      </c>
    </row>
    <row r="4" spans="1:8" x14ac:dyDescent="0.25">
      <c r="A4" s="3" t="s">
        <v>28</v>
      </c>
      <c r="B4" s="4" t="s">
        <v>31</v>
      </c>
    </row>
    <row r="5" spans="1:8" x14ac:dyDescent="0.25">
      <c r="A5" s="3" t="s">
        <v>29</v>
      </c>
      <c r="B5" s="5">
        <v>42795</v>
      </c>
    </row>
    <row r="7" spans="1:8" x14ac:dyDescent="0.25">
      <c r="D7" s="6" t="s">
        <v>59</v>
      </c>
      <c r="E7" s="7" t="s">
        <v>60</v>
      </c>
    </row>
    <row r="8" spans="1:8" x14ac:dyDescent="0.25">
      <c r="D8" s="6" t="s">
        <v>32</v>
      </c>
      <c r="E8" s="7" t="s">
        <v>33</v>
      </c>
    </row>
    <row r="11" spans="1:8" x14ac:dyDescent="0.25">
      <c r="C11" s="7" t="s">
        <v>101</v>
      </c>
      <c r="D11" s="28"/>
    </row>
    <row r="12" spans="1:8" x14ac:dyDescent="0.25">
      <c r="C12" s="7"/>
      <c r="D12" s="28"/>
    </row>
    <row r="13" spans="1:8" x14ac:dyDescent="0.25">
      <c r="D13" s="26"/>
      <c r="E13" s="12"/>
      <c r="F13" s="12"/>
      <c r="G13" s="18" t="s">
        <v>62</v>
      </c>
      <c r="H13" s="18"/>
    </row>
    <row r="14" spans="1:8" x14ac:dyDescent="0.25">
      <c r="C14" s="7"/>
      <c r="D14" s="19" t="s">
        <v>63</v>
      </c>
      <c r="E14" s="18" t="s">
        <v>102</v>
      </c>
      <c r="F14" s="18" t="s">
        <v>65</v>
      </c>
      <c r="G14" s="18" t="s">
        <v>103</v>
      </c>
      <c r="H14" s="18" t="s">
        <v>104</v>
      </c>
    </row>
    <row r="15" spans="1:8" x14ac:dyDescent="0.25">
      <c r="C15" s="3" t="s">
        <v>15</v>
      </c>
      <c r="D15" s="11">
        <v>190</v>
      </c>
      <c r="E15" s="3">
        <v>300</v>
      </c>
      <c r="F15" s="46">
        <f>E15/D15</f>
        <v>1.5789473684210527</v>
      </c>
      <c r="G15" s="3">
        <v>1</v>
      </c>
      <c r="H15" s="3">
        <v>10</v>
      </c>
    </row>
    <row r="16" spans="1:8" x14ac:dyDescent="0.25">
      <c r="C16" s="3" t="s">
        <v>16</v>
      </c>
      <c r="D16" s="11">
        <v>90</v>
      </c>
      <c r="E16" s="3">
        <v>145</v>
      </c>
      <c r="F16" s="46">
        <f>E16/D16</f>
        <v>1.6111111111111112</v>
      </c>
      <c r="G16" s="3">
        <v>1</v>
      </c>
      <c r="H16" s="3">
        <v>15</v>
      </c>
    </row>
    <row r="17" spans="3:8" x14ac:dyDescent="0.25">
      <c r="C17" s="15" t="s">
        <v>55</v>
      </c>
      <c r="D17" s="35"/>
      <c r="E17" s="47">
        <f>SUM(E15:E16)</f>
        <v>445</v>
      </c>
      <c r="F17" s="37"/>
      <c r="G17" s="36"/>
      <c r="H17" s="36"/>
    </row>
    <row r="20" spans="3:8" x14ac:dyDescent="0.25">
      <c r="C20" s="7" t="s">
        <v>105</v>
      </c>
      <c r="D20" s="28"/>
      <c r="H20" s="3"/>
    </row>
    <row r="21" spans="3:8" x14ac:dyDescent="0.25">
      <c r="C21" s="9"/>
      <c r="D21" s="30"/>
      <c r="E21" s="9"/>
      <c r="F21" s="9"/>
      <c r="G21" s="7" t="s">
        <v>62</v>
      </c>
      <c r="H21" s="9"/>
    </row>
    <row r="22" spans="3:8" ht="33.75" x14ac:dyDescent="0.25">
      <c r="C22" s="18" t="s">
        <v>1</v>
      </c>
      <c r="D22" s="19" t="s">
        <v>63</v>
      </c>
      <c r="E22" s="20" t="s">
        <v>106</v>
      </c>
      <c r="F22" s="18" t="s">
        <v>71</v>
      </c>
      <c r="G22" s="18" t="s">
        <v>66</v>
      </c>
      <c r="H22" s="18" t="s">
        <v>67</v>
      </c>
    </row>
    <row r="23" spans="3:8" x14ac:dyDescent="0.25">
      <c r="C23" s="3" t="s">
        <v>36</v>
      </c>
      <c r="D23" s="11">
        <v>15</v>
      </c>
      <c r="E23" s="3">
        <v>21</v>
      </c>
      <c r="F23" s="46">
        <f>E23/D23</f>
        <v>1.4</v>
      </c>
      <c r="G23" s="3">
        <v>1</v>
      </c>
      <c r="H23" s="3">
        <v>4</v>
      </c>
    </row>
    <row r="24" spans="3:8" x14ac:dyDescent="0.25">
      <c r="C24" s="3" t="s">
        <v>37</v>
      </c>
      <c r="D24" s="11">
        <v>8</v>
      </c>
      <c r="E24" s="3">
        <v>8</v>
      </c>
      <c r="F24" s="46">
        <f t="shared" ref="F24:F42" si="0">E24/D24</f>
        <v>1</v>
      </c>
      <c r="G24" s="3">
        <v>1</v>
      </c>
      <c r="H24" s="3">
        <v>1</v>
      </c>
    </row>
    <row r="25" spans="3:8" x14ac:dyDescent="0.25">
      <c r="C25" s="3" t="s">
        <v>38</v>
      </c>
      <c r="D25" s="11">
        <v>29</v>
      </c>
      <c r="E25" s="3">
        <v>47</v>
      </c>
      <c r="F25" s="46">
        <f t="shared" si="0"/>
        <v>1.6206896551724137</v>
      </c>
      <c r="G25" s="3">
        <v>1</v>
      </c>
      <c r="H25" s="3">
        <v>4</v>
      </c>
    </row>
    <row r="26" spans="3:8" x14ac:dyDescent="0.25">
      <c r="C26" s="3" t="s">
        <v>39</v>
      </c>
      <c r="D26" s="11">
        <v>6</v>
      </c>
      <c r="E26" s="3">
        <v>9</v>
      </c>
      <c r="F26" s="46">
        <f t="shared" si="0"/>
        <v>1.5</v>
      </c>
      <c r="G26" s="3">
        <v>1</v>
      </c>
      <c r="H26" s="3">
        <v>2</v>
      </c>
    </row>
    <row r="27" spans="3:8" x14ac:dyDescent="0.25">
      <c r="C27" s="3" t="s">
        <v>40</v>
      </c>
      <c r="D27" s="11">
        <v>8</v>
      </c>
      <c r="E27" s="3">
        <v>16</v>
      </c>
      <c r="F27" s="46">
        <f t="shared" si="0"/>
        <v>2</v>
      </c>
      <c r="G27" s="3">
        <v>1</v>
      </c>
      <c r="H27" s="3">
        <v>3</v>
      </c>
    </row>
    <row r="28" spans="3:8" x14ac:dyDescent="0.25">
      <c r="C28" s="3" t="s">
        <v>41</v>
      </c>
      <c r="D28" s="11">
        <v>15</v>
      </c>
      <c r="E28" s="3">
        <v>21</v>
      </c>
      <c r="F28" s="46">
        <f t="shared" si="0"/>
        <v>1.4</v>
      </c>
      <c r="G28" s="3">
        <v>1</v>
      </c>
      <c r="H28" s="3">
        <v>4</v>
      </c>
    </row>
    <row r="29" spans="3:8" x14ac:dyDescent="0.25">
      <c r="C29" s="3" t="s">
        <v>42</v>
      </c>
      <c r="D29" s="11">
        <v>6</v>
      </c>
      <c r="E29" s="3">
        <v>9</v>
      </c>
      <c r="F29" s="46">
        <f t="shared" si="0"/>
        <v>1.5</v>
      </c>
      <c r="G29" s="3">
        <v>1</v>
      </c>
      <c r="H29" s="3">
        <v>4</v>
      </c>
    </row>
    <row r="30" spans="3:8" x14ac:dyDescent="0.25">
      <c r="C30" s="3" t="s">
        <v>43</v>
      </c>
      <c r="D30" s="11">
        <v>4</v>
      </c>
      <c r="E30" s="3">
        <v>4</v>
      </c>
      <c r="F30" s="46">
        <f t="shared" si="0"/>
        <v>1</v>
      </c>
      <c r="G30" s="3">
        <v>1</v>
      </c>
      <c r="H30" s="3">
        <v>1</v>
      </c>
    </row>
    <row r="31" spans="3:8" x14ac:dyDescent="0.25">
      <c r="C31" s="3" t="s">
        <v>44</v>
      </c>
      <c r="D31" s="11">
        <v>4</v>
      </c>
      <c r="E31" s="3">
        <v>5</v>
      </c>
      <c r="F31" s="46">
        <f t="shared" si="0"/>
        <v>1.25</v>
      </c>
      <c r="G31" s="3">
        <v>1</v>
      </c>
      <c r="H31" s="3">
        <v>2</v>
      </c>
    </row>
    <row r="32" spans="3:8" x14ac:dyDescent="0.25">
      <c r="C32" s="3" t="s">
        <v>45</v>
      </c>
      <c r="D32" s="11">
        <v>9</v>
      </c>
      <c r="E32" s="3">
        <v>10</v>
      </c>
      <c r="F32" s="46">
        <f t="shared" si="0"/>
        <v>1.1111111111111112</v>
      </c>
      <c r="G32" s="3">
        <v>1</v>
      </c>
      <c r="H32" s="3">
        <v>2</v>
      </c>
    </row>
    <row r="33" spans="3:8" x14ac:dyDescent="0.25">
      <c r="C33" s="3" t="s">
        <v>46</v>
      </c>
      <c r="D33" s="11">
        <v>11</v>
      </c>
      <c r="E33" s="3">
        <v>16</v>
      </c>
      <c r="F33" s="46">
        <f t="shared" si="0"/>
        <v>1.4545454545454546</v>
      </c>
      <c r="G33" s="3">
        <v>1</v>
      </c>
      <c r="H33" s="3">
        <v>2</v>
      </c>
    </row>
    <row r="34" spans="3:8" x14ac:dyDescent="0.25">
      <c r="C34" s="3" t="s">
        <v>47</v>
      </c>
      <c r="D34" s="11">
        <v>9</v>
      </c>
      <c r="E34" s="3">
        <v>10</v>
      </c>
      <c r="F34" s="46">
        <f t="shared" si="0"/>
        <v>1.1111111111111112</v>
      </c>
      <c r="G34" s="3">
        <v>1</v>
      </c>
      <c r="H34" s="3">
        <v>2</v>
      </c>
    </row>
    <row r="35" spans="3:8" x14ac:dyDescent="0.25">
      <c r="C35" s="3" t="s">
        <v>48</v>
      </c>
      <c r="D35" s="11">
        <v>12</v>
      </c>
      <c r="E35" s="3">
        <v>17</v>
      </c>
      <c r="F35" s="46">
        <f t="shared" si="0"/>
        <v>1.4166666666666667</v>
      </c>
      <c r="G35" s="3">
        <v>1</v>
      </c>
      <c r="H35" s="3">
        <v>3</v>
      </c>
    </row>
    <row r="36" spans="3:8" x14ac:dyDescent="0.25">
      <c r="C36" s="3" t="s">
        <v>49</v>
      </c>
      <c r="D36" s="11">
        <v>13</v>
      </c>
      <c r="E36" s="3">
        <v>23</v>
      </c>
      <c r="F36" s="46">
        <f t="shared" si="0"/>
        <v>1.7692307692307692</v>
      </c>
      <c r="G36" s="3">
        <v>1</v>
      </c>
      <c r="H36" s="3">
        <v>5</v>
      </c>
    </row>
    <row r="37" spans="3:8" x14ac:dyDescent="0.25">
      <c r="C37" s="3" t="s">
        <v>50</v>
      </c>
      <c r="D37" s="11">
        <v>23</v>
      </c>
      <c r="E37" s="3">
        <v>41</v>
      </c>
      <c r="F37" s="46">
        <f t="shared" si="0"/>
        <v>1.7826086956521738</v>
      </c>
      <c r="G37" s="3">
        <v>1</v>
      </c>
      <c r="H37" s="3">
        <v>5</v>
      </c>
    </row>
    <row r="38" spans="3:8" x14ac:dyDescent="0.25">
      <c r="C38" s="3" t="s">
        <v>51</v>
      </c>
      <c r="D38" s="11">
        <v>2</v>
      </c>
      <c r="E38" s="3">
        <v>2</v>
      </c>
      <c r="F38" s="46">
        <f t="shared" si="0"/>
        <v>1</v>
      </c>
      <c r="G38" s="3">
        <v>1</v>
      </c>
      <c r="H38" s="3">
        <v>1</v>
      </c>
    </row>
    <row r="39" spans="3:8" x14ac:dyDescent="0.25">
      <c r="C39" s="3" t="s">
        <v>52</v>
      </c>
      <c r="D39" s="11">
        <v>8</v>
      </c>
      <c r="E39" s="3">
        <v>29</v>
      </c>
      <c r="F39" s="46">
        <f t="shared" si="0"/>
        <v>3.625</v>
      </c>
      <c r="G39" s="3">
        <v>1</v>
      </c>
      <c r="H39" s="3">
        <v>10</v>
      </c>
    </row>
    <row r="40" spans="3:8" x14ac:dyDescent="0.25">
      <c r="C40" s="3" t="s">
        <v>53</v>
      </c>
      <c r="D40" s="11">
        <v>2</v>
      </c>
      <c r="E40" s="3">
        <v>2</v>
      </c>
      <c r="F40" s="46">
        <f t="shared" si="0"/>
        <v>1</v>
      </c>
      <c r="G40" s="3">
        <v>1</v>
      </c>
      <c r="H40" s="3">
        <v>1</v>
      </c>
    </row>
    <row r="41" spans="3:8" x14ac:dyDescent="0.25">
      <c r="C41" s="21" t="s">
        <v>54</v>
      </c>
      <c r="D41" s="24">
        <v>6</v>
      </c>
      <c r="E41" s="21">
        <v>10</v>
      </c>
      <c r="F41" s="48">
        <f t="shared" si="0"/>
        <v>1.6666666666666667</v>
      </c>
      <c r="G41" s="21">
        <v>1</v>
      </c>
      <c r="H41" s="21">
        <v>3</v>
      </c>
    </row>
    <row r="42" spans="3:8" x14ac:dyDescent="0.25">
      <c r="C42" s="6" t="s">
        <v>55</v>
      </c>
      <c r="D42" s="38">
        <f>SUM(D23:D41)</f>
        <v>190</v>
      </c>
      <c r="E42" s="44">
        <f>SUM(E23:E41)</f>
        <v>300</v>
      </c>
      <c r="F42" s="45">
        <f t="shared" si="0"/>
        <v>1.5789473684210527</v>
      </c>
      <c r="G42" s="44">
        <f>MIN(G23:G41)</f>
        <v>1</v>
      </c>
      <c r="H42" s="44">
        <f>MAX(H23:H41)</f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5" x14ac:dyDescent="0.25"/>
  <cols>
    <col min="1" max="1" width="10.7109375" customWidth="1"/>
    <col min="2" max="2" width="7.42578125" customWidth="1"/>
    <col min="3" max="3" width="14.7109375" bestFit="1" customWidth="1"/>
    <col min="4" max="4" width="5.140625" customWidth="1"/>
    <col min="5" max="5" width="12.42578125" customWidth="1"/>
    <col min="6" max="6" width="9.5703125" customWidth="1"/>
  </cols>
  <sheetData>
    <row r="1" spans="1:8" ht="20.25" x14ac:dyDescent="0.3">
      <c r="A1" s="1" t="s">
        <v>30</v>
      </c>
      <c r="B1" s="2"/>
    </row>
    <row r="2" spans="1:8" x14ac:dyDescent="0.25">
      <c r="A2" s="3" t="s">
        <v>24</v>
      </c>
      <c r="B2" s="4" t="s">
        <v>25</v>
      </c>
    </row>
    <row r="3" spans="1:8" x14ac:dyDescent="0.25">
      <c r="A3" s="3" t="s">
        <v>26</v>
      </c>
      <c r="B3" s="4" t="s">
        <v>27</v>
      </c>
    </row>
    <row r="4" spans="1:8" x14ac:dyDescent="0.25">
      <c r="A4" s="3" t="s">
        <v>28</v>
      </c>
      <c r="B4" s="4" t="s">
        <v>31</v>
      </c>
    </row>
    <row r="5" spans="1:8" x14ac:dyDescent="0.25">
      <c r="A5" s="3" t="s">
        <v>29</v>
      </c>
      <c r="B5" s="5">
        <v>42795</v>
      </c>
    </row>
    <row r="6" spans="1:8" x14ac:dyDescent="0.25">
      <c r="A6" s="3"/>
      <c r="B6" s="5"/>
    </row>
    <row r="7" spans="1:8" x14ac:dyDescent="0.25">
      <c r="A7" s="3"/>
      <c r="B7" s="5"/>
      <c r="D7" s="6" t="s">
        <v>59</v>
      </c>
      <c r="E7" s="7" t="s">
        <v>60</v>
      </c>
    </row>
    <row r="8" spans="1:8" x14ac:dyDescent="0.25">
      <c r="A8" s="3"/>
      <c r="B8" s="5"/>
      <c r="D8" s="6" t="s">
        <v>32</v>
      </c>
      <c r="E8" s="7" t="s">
        <v>33</v>
      </c>
    </row>
    <row r="11" spans="1:8" x14ac:dyDescent="0.25">
      <c r="C11" s="7" t="s">
        <v>76</v>
      </c>
    </row>
    <row r="12" spans="1:8" s="26" customFormat="1" x14ac:dyDescent="0.25">
      <c r="C12" s="9"/>
      <c r="D12" s="9"/>
      <c r="E12" s="9"/>
      <c r="F12" s="9"/>
      <c r="G12" s="7" t="s">
        <v>62</v>
      </c>
      <c r="H12" s="9"/>
    </row>
    <row r="13" spans="1:8" x14ac:dyDescent="0.25">
      <c r="C13" s="7" t="s">
        <v>1</v>
      </c>
      <c r="D13" s="10" t="s">
        <v>63</v>
      </c>
      <c r="E13" s="27" t="s">
        <v>77</v>
      </c>
      <c r="F13" s="7" t="s">
        <v>71</v>
      </c>
      <c r="G13" s="7" t="s">
        <v>66</v>
      </c>
      <c r="H13" s="7" t="s">
        <v>67</v>
      </c>
    </row>
    <row r="14" spans="1:8" x14ac:dyDescent="0.25">
      <c r="C14" s="3" t="s">
        <v>36</v>
      </c>
      <c r="D14" s="13">
        <v>45</v>
      </c>
      <c r="E14" s="14">
        <v>76679</v>
      </c>
      <c r="F14" s="39">
        <f>E14/D14</f>
        <v>1703.9777777777779</v>
      </c>
      <c r="G14" s="14">
        <v>20</v>
      </c>
      <c r="H14" s="14">
        <v>17200</v>
      </c>
    </row>
    <row r="15" spans="1:8" x14ac:dyDescent="0.25">
      <c r="C15" s="3" t="s">
        <v>37</v>
      </c>
      <c r="D15" s="13">
        <v>30</v>
      </c>
      <c r="E15" s="14">
        <v>48248</v>
      </c>
      <c r="F15" s="39">
        <f t="shared" ref="F15:F33" si="0">E15/D15</f>
        <v>1608.2666666666667</v>
      </c>
      <c r="G15" s="14">
        <v>10</v>
      </c>
      <c r="H15" s="14">
        <v>14888</v>
      </c>
    </row>
    <row r="16" spans="1:8" x14ac:dyDescent="0.25">
      <c r="C16" s="3" t="s">
        <v>38</v>
      </c>
      <c r="D16" s="13">
        <v>68</v>
      </c>
      <c r="E16" s="14">
        <v>224325</v>
      </c>
      <c r="F16" s="39">
        <f t="shared" si="0"/>
        <v>3298.8970588235293</v>
      </c>
      <c r="G16" s="14">
        <v>10</v>
      </c>
      <c r="H16" s="14">
        <v>149854</v>
      </c>
    </row>
    <row r="17" spans="3:8" x14ac:dyDescent="0.25">
      <c r="C17" s="3" t="s">
        <v>39</v>
      </c>
      <c r="D17" s="13">
        <v>26</v>
      </c>
      <c r="E17" s="14">
        <v>60107</v>
      </c>
      <c r="F17" s="39">
        <f t="shared" si="0"/>
        <v>2311.8076923076924</v>
      </c>
      <c r="G17" s="14">
        <v>25</v>
      </c>
      <c r="H17" s="14">
        <v>30000</v>
      </c>
    </row>
    <row r="18" spans="3:8" x14ac:dyDescent="0.25">
      <c r="C18" s="3" t="s">
        <v>40</v>
      </c>
      <c r="D18" s="13">
        <v>26</v>
      </c>
      <c r="E18" s="14">
        <v>29783</v>
      </c>
      <c r="F18" s="39">
        <f t="shared" si="0"/>
        <v>1145.5</v>
      </c>
      <c r="G18" s="14">
        <v>20</v>
      </c>
      <c r="H18" s="14">
        <v>8181</v>
      </c>
    </row>
    <row r="19" spans="3:8" x14ac:dyDescent="0.25">
      <c r="C19" s="3" t="s">
        <v>41</v>
      </c>
      <c r="D19" s="13">
        <v>46</v>
      </c>
      <c r="E19" s="14">
        <v>70971</v>
      </c>
      <c r="F19" s="39">
        <f t="shared" si="0"/>
        <v>1542.8478260869565</v>
      </c>
      <c r="G19" s="14">
        <v>20</v>
      </c>
      <c r="H19" s="14">
        <v>10200</v>
      </c>
    </row>
    <row r="20" spans="3:8" x14ac:dyDescent="0.25">
      <c r="C20" s="3" t="s">
        <v>42</v>
      </c>
      <c r="D20" s="13">
        <v>14</v>
      </c>
      <c r="E20" s="14">
        <v>9456</v>
      </c>
      <c r="F20" s="39">
        <f t="shared" si="0"/>
        <v>675.42857142857144</v>
      </c>
      <c r="G20" s="14">
        <v>39</v>
      </c>
      <c r="H20" s="14">
        <v>2496</v>
      </c>
    </row>
    <row r="21" spans="3:8" x14ac:dyDescent="0.25">
      <c r="C21" s="3" t="s">
        <v>43</v>
      </c>
      <c r="D21" s="13">
        <v>22</v>
      </c>
      <c r="E21" s="14">
        <v>45131</v>
      </c>
      <c r="F21" s="39">
        <f t="shared" si="0"/>
        <v>2051.409090909091</v>
      </c>
      <c r="G21" s="14">
        <v>6</v>
      </c>
      <c r="H21" s="14">
        <v>13938</v>
      </c>
    </row>
    <row r="22" spans="3:8" x14ac:dyDescent="0.25">
      <c r="C22" s="3" t="s">
        <v>44</v>
      </c>
      <c r="D22" s="13">
        <v>30</v>
      </c>
      <c r="E22" s="14">
        <v>55022</v>
      </c>
      <c r="F22" s="39">
        <f t="shared" si="0"/>
        <v>1834.0666666666666</v>
      </c>
      <c r="G22" s="14">
        <v>30</v>
      </c>
      <c r="H22" s="14">
        <v>20074</v>
      </c>
    </row>
    <row r="23" spans="3:8" x14ac:dyDescent="0.25">
      <c r="C23" s="3" t="s">
        <v>45</v>
      </c>
      <c r="D23" s="13">
        <v>27</v>
      </c>
      <c r="E23" s="14">
        <v>22238</v>
      </c>
      <c r="F23" s="39">
        <f t="shared" si="0"/>
        <v>823.62962962962968</v>
      </c>
      <c r="G23" s="14">
        <v>14</v>
      </c>
      <c r="H23" s="14">
        <v>3600</v>
      </c>
    </row>
    <row r="24" spans="3:8" x14ac:dyDescent="0.25">
      <c r="C24" s="3" t="s">
        <v>46</v>
      </c>
      <c r="D24" s="13">
        <v>24</v>
      </c>
      <c r="E24" s="14">
        <v>45105</v>
      </c>
      <c r="F24" s="39">
        <f t="shared" si="0"/>
        <v>1879.375</v>
      </c>
      <c r="G24" s="14">
        <v>25</v>
      </c>
      <c r="H24" s="14">
        <v>13000</v>
      </c>
    </row>
    <row r="25" spans="3:8" x14ac:dyDescent="0.25">
      <c r="C25" s="3" t="s">
        <v>47</v>
      </c>
      <c r="D25" s="13">
        <v>14</v>
      </c>
      <c r="E25" s="14">
        <v>10661</v>
      </c>
      <c r="F25" s="39">
        <f t="shared" si="0"/>
        <v>761.5</v>
      </c>
      <c r="G25" s="14">
        <v>173</v>
      </c>
      <c r="H25" s="14">
        <v>3000</v>
      </c>
    </row>
    <row r="26" spans="3:8" x14ac:dyDescent="0.25">
      <c r="C26" s="3" t="s">
        <v>48</v>
      </c>
      <c r="D26" s="13">
        <v>49</v>
      </c>
      <c r="E26" s="14">
        <v>64325</v>
      </c>
      <c r="F26" s="39">
        <f t="shared" si="0"/>
        <v>1312.7551020408164</v>
      </c>
      <c r="G26" s="14">
        <v>5</v>
      </c>
      <c r="H26" s="14">
        <v>42000</v>
      </c>
    </row>
    <row r="27" spans="3:8" x14ac:dyDescent="0.25">
      <c r="C27" s="3" t="s">
        <v>49</v>
      </c>
      <c r="D27" s="13">
        <v>41</v>
      </c>
      <c r="E27" s="14">
        <v>41808</v>
      </c>
      <c r="F27" s="39">
        <f t="shared" si="0"/>
        <v>1019.7073170731708</v>
      </c>
      <c r="G27" s="14">
        <v>4</v>
      </c>
      <c r="H27" s="14">
        <v>10225</v>
      </c>
    </row>
    <row r="28" spans="3:8" x14ac:dyDescent="0.25">
      <c r="C28" s="3" t="s">
        <v>50</v>
      </c>
      <c r="D28" s="13">
        <v>51</v>
      </c>
      <c r="E28" s="14">
        <v>65220</v>
      </c>
      <c r="F28" s="39">
        <f t="shared" si="0"/>
        <v>1278.8235294117646</v>
      </c>
      <c r="G28" s="14">
        <v>15</v>
      </c>
      <c r="H28" s="14">
        <v>10000</v>
      </c>
    </row>
    <row r="29" spans="3:8" x14ac:dyDescent="0.25">
      <c r="C29" s="3" t="s">
        <v>51</v>
      </c>
      <c r="D29" s="13">
        <v>10</v>
      </c>
      <c r="E29" s="14">
        <v>38793</v>
      </c>
      <c r="F29" s="39">
        <f t="shared" si="0"/>
        <v>3879.3</v>
      </c>
      <c r="G29" s="14">
        <v>10</v>
      </c>
      <c r="H29" s="14">
        <v>35070</v>
      </c>
    </row>
    <row r="30" spans="3:8" x14ac:dyDescent="0.25">
      <c r="C30" s="3" t="s">
        <v>52</v>
      </c>
      <c r="D30" s="13">
        <v>32</v>
      </c>
      <c r="E30" s="14">
        <v>34554</v>
      </c>
      <c r="F30" s="39">
        <f t="shared" si="0"/>
        <v>1079.8125</v>
      </c>
      <c r="G30" s="14">
        <v>8</v>
      </c>
      <c r="H30" s="14">
        <v>6300</v>
      </c>
    </row>
    <row r="31" spans="3:8" x14ac:dyDescent="0.25">
      <c r="C31" s="3" t="s">
        <v>53</v>
      </c>
      <c r="D31" s="13">
        <v>30</v>
      </c>
      <c r="E31" s="14">
        <v>47921</v>
      </c>
      <c r="F31" s="39">
        <f t="shared" si="0"/>
        <v>1597.3666666666666</v>
      </c>
      <c r="G31" s="14">
        <v>3</v>
      </c>
      <c r="H31" s="14">
        <v>20000</v>
      </c>
    </row>
    <row r="32" spans="3:8" s="9" customFormat="1" x14ac:dyDescent="0.25">
      <c r="C32" s="21" t="s">
        <v>54</v>
      </c>
      <c r="D32" s="22">
        <v>39</v>
      </c>
      <c r="E32" s="23">
        <v>286416</v>
      </c>
      <c r="F32" s="41">
        <f t="shared" si="0"/>
        <v>7344</v>
      </c>
      <c r="G32" s="23">
        <v>10</v>
      </c>
      <c r="H32" s="23">
        <v>114000</v>
      </c>
    </row>
    <row r="33" spans="3:8" x14ac:dyDescent="0.25">
      <c r="C33" s="6" t="s">
        <v>55</v>
      </c>
      <c r="D33" s="42">
        <f>SUM(D14:D32)</f>
        <v>624</v>
      </c>
      <c r="E33" s="43">
        <f>SUM(E14:E32)</f>
        <v>1276763</v>
      </c>
      <c r="F33" s="43">
        <f t="shared" si="0"/>
        <v>2046.0945512820513</v>
      </c>
      <c r="G33" s="43">
        <f>MIN(G14:G32)</f>
        <v>3</v>
      </c>
      <c r="H33" s="43">
        <f>MAX(H14:H32)</f>
        <v>149854</v>
      </c>
    </row>
    <row r="34" spans="3:8" x14ac:dyDescent="0.25">
      <c r="C34" s="3"/>
      <c r="D34" s="3"/>
      <c r="E34" s="3"/>
      <c r="F34" s="3"/>
      <c r="G34" s="3"/>
      <c r="H34" s="3"/>
    </row>
    <row r="35" spans="3:8" x14ac:dyDescent="0.25">
      <c r="C35" s="3"/>
      <c r="D35" s="3"/>
      <c r="E35" s="3"/>
      <c r="F35" s="3"/>
      <c r="G35" s="3"/>
      <c r="H35" s="3"/>
    </row>
    <row r="37" spans="3:8" x14ac:dyDescent="0.25">
      <c r="C37" s="7" t="s">
        <v>78</v>
      </c>
    </row>
    <row r="38" spans="3:8" x14ac:dyDescent="0.25">
      <c r="G38" s="7" t="s">
        <v>62</v>
      </c>
      <c r="H38" s="7"/>
    </row>
    <row r="39" spans="3:8" x14ac:dyDescent="0.25">
      <c r="C39" s="18" t="s">
        <v>2</v>
      </c>
      <c r="D39" s="19" t="s">
        <v>63</v>
      </c>
      <c r="E39" s="20" t="s">
        <v>77</v>
      </c>
      <c r="F39" s="18" t="s">
        <v>65</v>
      </c>
      <c r="G39" s="18" t="s">
        <v>66</v>
      </c>
      <c r="H39" s="18" t="s">
        <v>67</v>
      </c>
    </row>
    <row r="40" spans="3:8" x14ac:dyDescent="0.25">
      <c r="C40" s="3" t="s">
        <v>23</v>
      </c>
      <c r="D40" s="13">
        <v>11</v>
      </c>
      <c r="E40" s="14">
        <v>102577</v>
      </c>
      <c r="F40" s="39">
        <f>E40/D40</f>
        <v>9325.181818181818</v>
      </c>
      <c r="G40" s="14">
        <v>1200</v>
      </c>
      <c r="H40" s="14">
        <v>25000</v>
      </c>
    </row>
    <row r="41" spans="3:8" x14ac:dyDescent="0.25">
      <c r="C41" s="3" t="s">
        <v>0</v>
      </c>
      <c r="D41" s="13">
        <v>136</v>
      </c>
      <c r="E41" s="14">
        <v>282887</v>
      </c>
      <c r="F41" s="39">
        <f t="shared" ref="F41:F47" si="1">E41/D41</f>
        <v>2080.0514705882351</v>
      </c>
      <c r="G41" s="14">
        <v>10</v>
      </c>
      <c r="H41" s="14">
        <v>114000</v>
      </c>
    </row>
    <row r="42" spans="3:8" x14ac:dyDescent="0.25">
      <c r="C42" s="3" t="s">
        <v>19</v>
      </c>
      <c r="D42" s="13">
        <v>14</v>
      </c>
      <c r="E42" s="14">
        <v>155974</v>
      </c>
      <c r="F42" s="39">
        <f t="shared" si="1"/>
        <v>11141</v>
      </c>
      <c r="G42" s="14">
        <v>30</v>
      </c>
      <c r="H42" s="14">
        <v>149854</v>
      </c>
    </row>
    <row r="43" spans="3:8" x14ac:dyDescent="0.25">
      <c r="C43" s="3" t="s">
        <v>17</v>
      </c>
      <c r="D43" s="13">
        <v>279</v>
      </c>
      <c r="E43" s="14">
        <v>361438</v>
      </c>
      <c r="F43" s="39">
        <f t="shared" si="1"/>
        <v>1295.4767025089607</v>
      </c>
      <c r="G43" s="14">
        <v>8</v>
      </c>
      <c r="H43" s="14">
        <v>30000</v>
      </c>
    </row>
    <row r="44" spans="3:8" x14ac:dyDescent="0.25">
      <c r="C44" s="3" t="s">
        <v>20</v>
      </c>
      <c r="D44" s="13">
        <v>38</v>
      </c>
      <c r="E44" s="14">
        <v>66153</v>
      </c>
      <c r="F44" s="39">
        <f t="shared" si="1"/>
        <v>1740.8684210526317</v>
      </c>
      <c r="G44" s="14">
        <v>20</v>
      </c>
      <c r="H44" s="14">
        <v>13000</v>
      </c>
    </row>
    <row r="45" spans="3:8" x14ac:dyDescent="0.25">
      <c r="C45" s="3" t="s">
        <v>21</v>
      </c>
      <c r="D45" s="13">
        <v>24</v>
      </c>
      <c r="E45" s="14">
        <v>216492</v>
      </c>
      <c r="F45" s="39">
        <f t="shared" si="1"/>
        <v>9020.5</v>
      </c>
      <c r="G45" s="14">
        <v>30</v>
      </c>
      <c r="H45" s="14">
        <v>114000</v>
      </c>
    </row>
    <row r="46" spans="3:8" x14ac:dyDescent="0.25">
      <c r="C46" s="3" t="s">
        <v>18</v>
      </c>
      <c r="D46" s="13">
        <v>111</v>
      </c>
      <c r="E46" s="14">
        <v>80069</v>
      </c>
      <c r="F46" s="39">
        <f t="shared" si="1"/>
        <v>721.34234234234236</v>
      </c>
      <c r="G46" s="14">
        <v>4</v>
      </c>
      <c r="H46" s="14">
        <v>17200</v>
      </c>
    </row>
    <row r="47" spans="3:8" x14ac:dyDescent="0.25">
      <c r="C47" s="21" t="s">
        <v>22</v>
      </c>
      <c r="D47" s="22">
        <v>11</v>
      </c>
      <c r="E47" s="23">
        <v>36173</v>
      </c>
      <c r="F47" s="41">
        <f t="shared" si="1"/>
        <v>3288.4545454545455</v>
      </c>
      <c r="G47" s="23">
        <v>3</v>
      </c>
      <c r="H47" s="23">
        <v>30000</v>
      </c>
    </row>
    <row r="48" spans="3:8" x14ac:dyDescent="0.25">
      <c r="C48" s="6" t="s">
        <v>55</v>
      </c>
      <c r="D48" s="42">
        <f>SUM(D40:D47)</f>
        <v>624</v>
      </c>
      <c r="E48" s="43">
        <f>SUM(E40:E47)</f>
        <v>1301763</v>
      </c>
      <c r="F48" s="43">
        <f>E48/D48</f>
        <v>2086.1586538461538</v>
      </c>
      <c r="G48" s="43">
        <f>MIN(G40:G47)</f>
        <v>3</v>
      </c>
      <c r="H48" s="43">
        <f>MAX(H40:H47)</f>
        <v>149854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5" x14ac:dyDescent="0.25"/>
  <cols>
    <col min="1" max="1" width="13" customWidth="1"/>
    <col min="3" max="3" width="13.85546875" customWidth="1"/>
    <col min="4" max="4" width="5" customWidth="1"/>
    <col min="5" max="5" width="15.140625" customWidth="1"/>
  </cols>
  <sheetData>
    <row r="1" spans="1:8" ht="20.25" x14ac:dyDescent="0.3">
      <c r="A1" s="1" t="s">
        <v>30</v>
      </c>
      <c r="B1" s="2"/>
    </row>
    <row r="2" spans="1:8" x14ac:dyDescent="0.25">
      <c r="A2" s="3" t="s">
        <v>24</v>
      </c>
      <c r="B2" s="4" t="s">
        <v>25</v>
      </c>
    </row>
    <row r="3" spans="1:8" x14ac:dyDescent="0.25">
      <c r="A3" s="3" t="s">
        <v>26</v>
      </c>
      <c r="B3" s="4" t="s">
        <v>27</v>
      </c>
    </row>
    <row r="4" spans="1:8" x14ac:dyDescent="0.25">
      <c r="A4" s="3" t="s">
        <v>28</v>
      </c>
      <c r="B4" s="4" t="s">
        <v>31</v>
      </c>
    </row>
    <row r="5" spans="1:8" x14ac:dyDescent="0.25">
      <c r="A5" s="3" t="s">
        <v>29</v>
      </c>
      <c r="B5" s="5">
        <v>42795</v>
      </c>
    </row>
    <row r="6" spans="1:8" x14ac:dyDescent="0.25">
      <c r="A6" s="3"/>
      <c r="B6" s="5"/>
    </row>
    <row r="7" spans="1:8" x14ac:dyDescent="0.25">
      <c r="A7" s="3"/>
      <c r="B7" s="5"/>
      <c r="D7" s="6" t="s">
        <v>59</v>
      </c>
      <c r="E7" s="7" t="s">
        <v>60</v>
      </c>
    </row>
    <row r="8" spans="1:8" x14ac:dyDescent="0.25">
      <c r="A8" s="3"/>
      <c r="B8" s="5"/>
      <c r="D8" s="6" t="s">
        <v>32</v>
      </c>
      <c r="E8" s="7" t="s">
        <v>33</v>
      </c>
    </row>
    <row r="11" spans="1:8" x14ac:dyDescent="0.25">
      <c r="C11" s="7" t="s">
        <v>79</v>
      </c>
    </row>
    <row r="12" spans="1:8" x14ac:dyDescent="0.25">
      <c r="C12" s="9"/>
      <c r="D12" s="9"/>
      <c r="E12" s="9"/>
      <c r="F12" s="9"/>
      <c r="G12" s="7" t="s">
        <v>62</v>
      </c>
      <c r="H12" s="9"/>
    </row>
    <row r="13" spans="1:8" s="12" customFormat="1" ht="22.5" x14ac:dyDescent="0.25">
      <c r="C13" s="18" t="s">
        <v>1</v>
      </c>
      <c r="D13" s="19" t="s">
        <v>63</v>
      </c>
      <c r="E13" s="20" t="s">
        <v>80</v>
      </c>
      <c r="F13" s="18" t="s">
        <v>71</v>
      </c>
      <c r="G13" s="18" t="s">
        <v>66</v>
      </c>
      <c r="H13" s="18" t="s">
        <v>67</v>
      </c>
    </row>
    <row r="14" spans="1:8" x14ac:dyDescent="0.25">
      <c r="C14" s="3" t="s">
        <v>36</v>
      </c>
      <c r="D14" s="13">
        <v>39</v>
      </c>
      <c r="E14" s="14">
        <v>3033</v>
      </c>
      <c r="F14" s="39">
        <f>E14/D14</f>
        <v>77.769230769230774</v>
      </c>
      <c r="G14" s="14">
        <v>4</v>
      </c>
      <c r="H14" s="14">
        <v>330</v>
      </c>
    </row>
    <row r="15" spans="1:8" x14ac:dyDescent="0.25">
      <c r="C15" s="3" t="s">
        <v>37</v>
      </c>
      <c r="D15" s="13">
        <v>27</v>
      </c>
      <c r="E15" s="14">
        <v>1967</v>
      </c>
      <c r="F15" s="39">
        <f t="shared" ref="F15:F33" si="0">E15/D15</f>
        <v>72.851851851851848</v>
      </c>
      <c r="G15" s="14">
        <v>1</v>
      </c>
      <c r="H15" s="14">
        <v>300</v>
      </c>
    </row>
    <row r="16" spans="1:8" x14ac:dyDescent="0.25">
      <c r="C16" s="3" t="s">
        <v>38</v>
      </c>
      <c r="D16" s="13">
        <v>62</v>
      </c>
      <c r="E16" s="14">
        <v>3152</v>
      </c>
      <c r="F16" s="39">
        <f t="shared" si="0"/>
        <v>50.838709677419352</v>
      </c>
      <c r="G16" s="14">
        <v>1</v>
      </c>
      <c r="H16" s="14">
        <v>363</v>
      </c>
    </row>
    <row r="17" spans="3:8" x14ac:dyDescent="0.25">
      <c r="C17" s="3" t="s">
        <v>39</v>
      </c>
      <c r="D17" s="13">
        <v>23</v>
      </c>
      <c r="E17" s="14">
        <v>933</v>
      </c>
      <c r="F17" s="39">
        <f t="shared" si="0"/>
        <v>40.565217391304351</v>
      </c>
      <c r="G17" s="14">
        <v>2</v>
      </c>
      <c r="H17" s="14">
        <v>200</v>
      </c>
    </row>
    <row r="18" spans="3:8" x14ac:dyDescent="0.25">
      <c r="C18" s="3" t="s">
        <v>40</v>
      </c>
      <c r="D18" s="13">
        <v>24</v>
      </c>
      <c r="E18" s="14">
        <v>1675</v>
      </c>
      <c r="F18" s="39">
        <f t="shared" si="0"/>
        <v>69.791666666666671</v>
      </c>
      <c r="G18" s="14">
        <v>9</v>
      </c>
      <c r="H18" s="14">
        <v>300</v>
      </c>
    </row>
    <row r="19" spans="3:8" x14ac:dyDescent="0.25">
      <c r="C19" s="3" t="s">
        <v>41</v>
      </c>
      <c r="D19" s="13">
        <v>41</v>
      </c>
      <c r="E19" s="14">
        <v>2547</v>
      </c>
      <c r="F19" s="39">
        <f t="shared" si="0"/>
        <v>62.121951219512198</v>
      </c>
      <c r="G19" s="14">
        <v>3</v>
      </c>
      <c r="H19" s="14">
        <v>330</v>
      </c>
    </row>
    <row r="20" spans="3:8" x14ac:dyDescent="0.25">
      <c r="C20" s="3" t="s">
        <v>42</v>
      </c>
      <c r="D20" s="13">
        <v>15</v>
      </c>
      <c r="E20" s="14">
        <v>920</v>
      </c>
      <c r="F20" s="39">
        <f t="shared" si="0"/>
        <v>61.333333333333336</v>
      </c>
      <c r="G20" s="14">
        <v>4</v>
      </c>
      <c r="H20" s="14">
        <v>300</v>
      </c>
    </row>
    <row r="21" spans="3:8" x14ac:dyDescent="0.25">
      <c r="C21" s="3" t="s">
        <v>43</v>
      </c>
      <c r="D21" s="13">
        <v>19</v>
      </c>
      <c r="E21" s="14">
        <v>1189</v>
      </c>
      <c r="F21" s="39">
        <f t="shared" si="0"/>
        <v>62.578947368421055</v>
      </c>
      <c r="G21" s="14">
        <v>1</v>
      </c>
      <c r="H21" s="14">
        <v>297</v>
      </c>
    </row>
    <row r="22" spans="3:8" x14ac:dyDescent="0.25">
      <c r="C22" s="3" t="s">
        <v>44</v>
      </c>
      <c r="D22" s="13">
        <v>23</v>
      </c>
      <c r="E22" s="14">
        <v>1830</v>
      </c>
      <c r="F22" s="39">
        <f t="shared" si="0"/>
        <v>79.565217391304344</v>
      </c>
      <c r="G22" s="14">
        <v>1</v>
      </c>
      <c r="H22" s="14">
        <v>292</v>
      </c>
    </row>
    <row r="23" spans="3:8" x14ac:dyDescent="0.25">
      <c r="C23" s="3" t="s">
        <v>45</v>
      </c>
      <c r="D23" s="13">
        <v>27</v>
      </c>
      <c r="E23" s="14">
        <v>1602</v>
      </c>
      <c r="F23" s="39">
        <f t="shared" si="0"/>
        <v>59.333333333333336</v>
      </c>
      <c r="G23" s="14">
        <v>1</v>
      </c>
      <c r="H23" s="14">
        <v>365</v>
      </c>
    </row>
    <row r="24" spans="3:8" x14ac:dyDescent="0.25">
      <c r="C24" s="3" t="s">
        <v>46</v>
      </c>
      <c r="D24" s="13">
        <v>25</v>
      </c>
      <c r="E24" s="14">
        <v>2213</v>
      </c>
      <c r="F24" s="39">
        <f t="shared" si="0"/>
        <v>88.52</v>
      </c>
      <c r="G24" s="14">
        <v>1</v>
      </c>
      <c r="H24" s="14">
        <v>300</v>
      </c>
    </row>
    <row r="25" spans="3:8" x14ac:dyDescent="0.25">
      <c r="C25" s="3" t="s">
        <v>47</v>
      </c>
      <c r="D25" s="13">
        <v>14</v>
      </c>
      <c r="E25" s="14">
        <v>1064</v>
      </c>
      <c r="F25" s="39">
        <f t="shared" si="0"/>
        <v>76</v>
      </c>
      <c r="G25" s="14">
        <v>25</v>
      </c>
      <c r="H25" s="14">
        <v>188</v>
      </c>
    </row>
    <row r="26" spans="3:8" x14ac:dyDescent="0.25">
      <c r="C26" s="3" t="s">
        <v>48</v>
      </c>
      <c r="D26" s="13">
        <v>39</v>
      </c>
      <c r="E26" s="14">
        <v>2105</v>
      </c>
      <c r="F26" s="39">
        <f t="shared" si="0"/>
        <v>53.974358974358971</v>
      </c>
      <c r="G26" s="14">
        <v>1</v>
      </c>
      <c r="H26" s="14">
        <v>365</v>
      </c>
    </row>
    <row r="27" spans="3:8" x14ac:dyDescent="0.25">
      <c r="C27" s="3" t="s">
        <v>49</v>
      </c>
      <c r="D27" s="13">
        <v>31</v>
      </c>
      <c r="E27" s="14">
        <v>2069</v>
      </c>
      <c r="F27" s="39">
        <f t="shared" si="0"/>
        <v>66.741935483870961</v>
      </c>
      <c r="G27" s="14">
        <v>1</v>
      </c>
      <c r="H27" s="14">
        <v>323</v>
      </c>
    </row>
    <row r="28" spans="3:8" x14ac:dyDescent="0.25">
      <c r="C28" s="3" t="s">
        <v>50</v>
      </c>
      <c r="D28" s="13">
        <v>46</v>
      </c>
      <c r="E28" s="14">
        <v>3251</v>
      </c>
      <c r="F28" s="39">
        <f t="shared" si="0"/>
        <v>70.673913043478265</v>
      </c>
      <c r="G28" s="14">
        <v>2</v>
      </c>
      <c r="H28" s="14">
        <v>365</v>
      </c>
    </row>
    <row r="29" spans="3:8" x14ac:dyDescent="0.25">
      <c r="C29" s="3" t="s">
        <v>51</v>
      </c>
      <c r="D29" s="13">
        <v>10</v>
      </c>
      <c r="E29" s="14">
        <v>482</v>
      </c>
      <c r="F29" s="39">
        <f t="shared" si="0"/>
        <v>48.2</v>
      </c>
      <c r="G29" s="14">
        <v>10</v>
      </c>
      <c r="H29" s="14">
        <v>200</v>
      </c>
    </row>
    <row r="30" spans="3:8" x14ac:dyDescent="0.25">
      <c r="C30" s="3" t="s">
        <v>52</v>
      </c>
      <c r="D30" s="13">
        <v>35</v>
      </c>
      <c r="E30" s="14">
        <v>2801</v>
      </c>
      <c r="F30" s="39">
        <f t="shared" si="0"/>
        <v>80.028571428571425</v>
      </c>
      <c r="G30" s="14">
        <v>3</v>
      </c>
      <c r="H30" s="14">
        <v>365</v>
      </c>
    </row>
    <row r="31" spans="3:8" x14ac:dyDescent="0.25">
      <c r="C31" s="3" t="s">
        <v>53</v>
      </c>
      <c r="D31" s="13">
        <v>23</v>
      </c>
      <c r="E31" s="14">
        <v>1700</v>
      </c>
      <c r="F31" s="39">
        <f t="shared" si="0"/>
        <v>73.913043478260875</v>
      </c>
      <c r="G31" s="14">
        <v>3</v>
      </c>
      <c r="H31" s="14">
        <v>365</v>
      </c>
    </row>
    <row r="32" spans="3:8" x14ac:dyDescent="0.25">
      <c r="C32" s="21" t="s">
        <v>54</v>
      </c>
      <c r="D32" s="22">
        <v>34</v>
      </c>
      <c r="E32" s="23">
        <v>3043</v>
      </c>
      <c r="F32" s="41">
        <f t="shared" si="0"/>
        <v>89.5</v>
      </c>
      <c r="G32" s="23">
        <v>1</v>
      </c>
      <c r="H32" s="23">
        <v>365</v>
      </c>
    </row>
    <row r="33" spans="3:8" x14ac:dyDescent="0.25">
      <c r="C33" s="6" t="s">
        <v>55</v>
      </c>
      <c r="D33" s="42">
        <f>SUM(D14:D32)</f>
        <v>557</v>
      </c>
      <c r="E33" s="43">
        <f>SUM(E14:E32)</f>
        <v>37576</v>
      </c>
      <c r="F33" s="43">
        <f t="shared" si="0"/>
        <v>67.461400359066431</v>
      </c>
      <c r="G33" s="43">
        <f>MIN(G14:G32)</f>
        <v>1</v>
      </c>
      <c r="H33" s="43">
        <f>MAX(H14:H32)</f>
        <v>365</v>
      </c>
    </row>
    <row r="34" spans="3:8" x14ac:dyDescent="0.25">
      <c r="C34" s="3"/>
      <c r="D34" s="3"/>
      <c r="E34" s="3"/>
      <c r="F34" s="3"/>
      <c r="G34" s="3"/>
      <c r="H34" s="3"/>
    </row>
    <row r="35" spans="3:8" x14ac:dyDescent="0.25">
      <c r="C35" s="3"/>
      <c r="D35" s="3"/>
      <c r="E35" s="3"/>
      <c r="F35" s="3"/>
      <c r="G35" s="3"/>
      <c r="H35" s="3"/>
    </row>
    <row r="37" spans="3:8" x14ac:dyDescent="0.25">
      <c r="C37" s="7" t="s">
        <v>81</v>
      </c>
    </row>
    <row r="38" spans="3:8" x14ac:dyDescent="0.25">
      <c r="G38" s="7" t="s">
        <v>62</v>
      </c>
      <c r="H38" s="7"/>
    </row>
    <row r="39" spans="3:8" s="12" customFormat="1" ht="22.5" x14ac:dyDescent="0.25">
      <c r="C39" s="18" t="s">
        <v>2</v>
      </c>
      <c r="D39" s="19" t="s">
        <v>63</v>
      </c>
      <c r="E39" s="20" t="s">
        <v>80</v>
      </c>
      <c r="F39" s="18" t="s">
        <v>65</v>
      </c>
      <c r="G39" s="18" t="s">
        <v>66</v>
      </c>
      <c r="H39" s="18" t="s">
        <v>67</v>
      </c>
    </row>
    <row r="40" spans="3:8" x14ac:dyDescent="0.25">
      <c r="C40" s="3" t="s">
        <v>23</v>
      </c>
      <c r="D40" s="11">
        <v>12</v>
      </c>
      <c r="E40" s="3">
        <v>1856</v>
      </c>
      <c r="F40" s="46">
        <f>E40/D40</f>
        <v>154.66666666666666</v>
      </c>
      <c r="G40" s="3">
        <v>5</v>
      </c>
      <c r="H40" s="3">
        <v>350</v>
      </c>
    </row>
    <row r="41" spans="3:8" x14ac:dyDescent="0.25">
      <c r="C41" s="3" t="s">
        <v>0</v>
      </c>
      <c r="D41" s="11">
        <v>131</v>
      </c>
      <c r="E41" s="3">
        <v>7819</v>
      </c>
      <c r="F41" s="46">
        <f t="shared" ref="F41:F47" si="1">E41/D41</f>
        <v>59.68702290076336</v>
      </c>
      <c r="G41" s="3">
        <v>1</v>
      </c>
      <c r="H41" s="3">
        <v>365</v>
      </c>
    </row>
    <row r="42" spans="3:8" x14ac:dyDescent="0.25">
      <c r="C42" s="3" t="s">
        <v>19</v>
      </c>
      <c r="D42" s="11">
        <v>15</v>
      </c>
      <c r="E42" s="3">
        <v>902</v>
      </c>
      <c r="F42" s="46">
        <f t="shared" si="1"/>
        <v>60.133333333333333</v>
      </c>
      <c r="G42" s="3">
        <v>1</v>
      </c>
      <c r="H42" s="3">
        <v>150</v>
      </c>
    </row>
    <row r="43" spans="3:8" x14ac:dyDescent="0.25">
      <c r="C43" s="3" t="s">
        <v>17</v>
      </c>
      <c r="D43" s="11">
        <v>266</v>
      </c>
      <c r="E43" s="3">
        <v>16008</v>
      </c>
      <c r="F43" s="46">
        <f t="shared" si="1"/>
        <v>60.180451127819552</v>
      </c>
      <c r="G43" s="3">
        <v>1</v>
      </c>
      <c r="H43" s="3">
        <v>365</v>
      </c>
    </row>
    <row r="44" spans="3:8" x14ac:dyDescent="0.25">
      <c r="C44" s="3" t="s">
        <v>20</v>
      </c>
      <c r="D44" s="11">
        <v>37</v>
      </c>
      <c r="E44" s="3">
        <v>3300</v>
      </c>
      <c r="F44" s="46">
        <f t="shared" si="1"/>
        <v>89.189189189189193</v>
      </c>
      <c r="G44" s="3">
        <v>5</v>
      </c>
      <c r="H44" s="3">
        <v>280</v>
      </c>
    </row>
    <row r="45" spans="3:8" x14ac:dyDescent="0.25">
      <c r="C45" s="3" t="s">
        <v>21</v>
      </c>
      <c r="D45" s="11">
        <v>21</v>
      </c>
      <c r="E45" s="3">
        <v>2264</v>
      </c>
      <c r="F45" s="46">
        <f t="shared" si="1"/>
        <v>107.80952380952381</v>
      </c>
      <c r="G45" s="3">
        <v>2</v>
      </c>
      <c r="H45" s="3">
        <v>365</v>
      </c>
    </row>
    <row r="46" spans="3:8" x14ac:dyDescent="0.25">
      <c r="C46" s="3" t="s">
        <v>18</v>
      </c>
      <c r="D46" s="11">
        <v>69</v>
      </c>
      <c r="E46" s="3">
        <v>4129</v>
      </c>
      <c r="F46" s="46">
        <f t="shared" si="1"/>
        <v>59.840579710144929</v>
      </c>
      <c r="G46" s="3">
        <v>1</v>
      </c>
      <c r="H46" s="3">
        <v>365</v>
      </c>
    </row>
    <row r="47" spans="3:8" x14ac:dyDescent="0.25">
      <c r="C47" s="21" t="s">
        <v>22</v>
      </c>
      <c r="D47" s="24">
        <v>6</v>
      </c>
      <c r="E47" s="21">
        <v>1298</v>
      </c>
      <c r="F47" s="48">
        <f t="shared" si="1"/>
        <v>216.33333333333334</v>
      </c>
      <c r="G47" s="21">
        <v>8</v>
      </c>
      <c r="H47" s="21">
        <v>365</v>
      </c>
    </row>
    <row r="48" spans="3:8" x14ac:dyDescent="0.25">
      <c r="C48" s="6" t="s">
        <v>55</v>
      </c>
      <c r="D48" s="38">
        <f>SUM(D40:D47)</f>
        <v>557</v>
      </c>
      <c r="E48" s="44">
        <f>SUM(E40:E47)</f>
        <v>37576</v>
      </c>
      <c r="F48" s="45">
        <f>E48/D48</f>
        <v>67.461400359066431</v>
      </c>
      <c r="G48" s="44">
        <f>MIN(G40:G47)</f>
        <v>1</v>
      </c>
      <c r="H48" s="44">
        <f>MAX(H40:H47)</f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Paikallismuseot</vt:lpstr>
      <vt:lpstr>Talous</vt:lpstr>
      <vt:lpstr>Henkilöstö</vt:lpstr>
      <vt:lpstr>Kokoelmat</vt:lpstr>
      <vt:lpstr>Näyttelyt</vt:lpstr>
      <vt:lpstr>Museokäynnit</vt:lpstr>
      <vt:lpstr>Avoinnaolo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Lonardi, Pia</cp:lastModifiedBy>
  <dcterms:created xsi:type="dcterms:W3CDTF">2017-02-22T11:38:59Z</dcterms:created>
  <dcterms:modified xsi:type="dcterms:W3CDTF">2017-03-28T13:00:32Z</dcterms:modified>
  <cp:category/>
</cp:coreProperties>
</file>